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24c82e31ea8aa1/デスクトップ/251新人戦/"/>
    </mc:Choice>
  </mc:AlternateContent>
  <xr:revisionPtr revIDLastSave="164" documentId="13_ncr:1_{B7C65FF6-3352-41EA-898F-250BAD60235A}" xr6:coauthVersionLast="47" xr6:coauthVersionMax="47" xr10:uidLastSave="{3B5ABE65-AEF5-ED44-AB8B-F717CAFC064F}"/>
  <bookViews>
    <workbookView xWindow="-120" yWindow="-120" windowWidth="24240" windowHeight="13140" activeTab="1" xr2:uid="{7A74A732-EC6E-47B4-BD14-6BB5FC06CD8E}"/>
  </bookViews>
  <sheets>
    <sheet name="リスト" sheetId="31" r:id="rId1"/>
    <sheet name="大会要領" sheetId="49" r:id="rId2"/>
    <sheet name="トーナメント表" sheetId="55" r:id="rId3"/>
    <sheet name="日程" sheetId="51" r:id="rId4"/>
    <sheet name="最終順位" sheetId="50" r:id="rId5"/>
    <sheet name="ハーフの試合時間計算" sheetId="35" r:id="rId6"/>
  </sheets>
  <definedNames>
    <definedName name="A">#REF!</definedName>
    <definedName name="B">#REF!</definedName>
    <definedName name="_xlnm.Print_Area" localSheetId="2">トーナメント表!$A$1:$AZ$52</definedName>
    <definedName name="_xlnm.Print_Area" localSheetId="4">最終順位!$A$1:$N$53</definedName>
    <definedName name="_xlnm.Print_Area" localSheetId="1">大会要領!$A$1:$BD$81</definedName>
    <definedName name="_xlnm.Print_Area" localSheetId="3">日程!$A$1:$S$37</definedName>
    <definedName name="試合" localSheetId="4">#REF!</definedName>
    <definedName name="試合" localSheetId="1">#REF!</definedName>
    <definedName name="試合" localSheetId="3">#REF!</definedName>
    <definedName name="試合">リスト!$G$5:$G$15</definedName>
    <definedName name="試合２">#REF!</definedName>
    <definedName name="大会日程" localSheetId="4">#REF!</definedName>
    <definedName name="大会日程" localSheetId="1">#REF!</definedName>
    <definedName name="大会日程" localSheetId="3">#REF!</definedName>
    <definedName name="大会日程">リスト!$L$3:$L$9</definedName>
    <definedName name="中学スクール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51" l="1"/>
  <c r="Q14" i="51"/>
  <c r="Q6" i="51"/>
  <c r="AX27" i="55"/>
  <c r="I19" i="51"/>
  <c r="P17" i="51"/>
  <c r="AT27" i="55"/>
  <c r="AP27" i="55"/>
  <c r="I7" i="51"/>
  <c r="P5" i="51"/>
  <c r="AL27" i="55"/>
  <c r="E7" i="51"/>
  <c r="O5" i="51"/>
  <c r="AH27" i="55"/>
  <c r="I9" i="51"/>
  <c r="AD27" i="55"/>
  <c r="E9" i="51"/>
  <c r="Z27" i="55"/>
  <c r="I10" i="51"/>
  <c r="P8" i="51"/>
  <c r="V27" i="55"/>
  <c r="E10" i="51"/>
  <c r="O8" i="51"/>
  <c r="R27" i="55"/>
  <c r="N27" i="55"/>
  <c r="E8" i="51"/>
  <c r="O6" i="51"/>
  <c r="J27" i="55"/>
  <c r="I6" i="51"/>
  <c r="P7" i="51"/>
  <c r="F27" i="55"/>
  <c r="E6" i="51"/>
  <c r="O7" i="51"/>
  <c r="B27" i="55"/>
  <c r="E16" i="51"/>
  <c r="O14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AO52" i="49"/>
  <c r="C7" i="35"/>
  <c r="E24" i="51"/>
  <c r="O22" i="51"/>
  <c r="I35" i="51"/>
  <c r="P33" i="51"/>
  <c r="E35" i="51"/>
  <c r="O33" i="51"/>
  <c r="I34" i="51"/>
  <c r="P32" i="51"/>
  <c r="E34" i="51"/>
  <c r="O32" i="51"/>
  <c r="I33" i="51"/>
  <c r="E33" i="51"/>
  <c r="I32" i="51"/>
  <c r="P30" i="51"/>
  <c r="E32" i="51"/>
  <c r="O30" i="51"/>
  <c r="I31" i="51"/>
  <c r="P29" i="51"/>
  <c r="E31" i="51"/>
  <c r="O29" i="51"/>
  <c r="I30" i="51"/>
  <c r="E30" i="51"/>
  <c r="I26" i="51"/>
  <c r="P24" i="51"/>
  <c r="E26" i="51"/>
  <c r="O24" i="51"/>
  <c r="I25" i="51"/>
  <c r="E25" i="51"/>
  <c r="I24" i="51"/>
  <c r="I23" i="51"/>
  <c r="P21" i="51"/>
  <c r="E23" i="51"/>
  <c r="I22" i="51"/>
  <c r="P23" i="51"/>
  <c r="E22" i="51"/>
  <c r="I18" i="51"/>
  <c r="E18" i="51"/>
  <c r="I17" i="51"/>
  <c r="E17" i="51"/>
  <c r="I16" i="51"/>
  <c r="AO59" i="49"/>
  <c r="AO58" i="49"/>
  <c r="AO57" i="49"/>
  <c r="AJ59" i="49"/>
  <c r="AJ58" i="49"/>
  <c r="AJ57" i="49"/>
  <c r="B7" i="35"/>
  <c r="D7" i="35"/>
  <c r="B8" i="35"/>
  <c r="C8" i="35"/>
  <c r="C32" i="51"/>
  <c r="D8" i="35"/>
  <c r="D9" i="35"/>
  <c r="D10" i="35"/>
  <c r="D11" i="35"/>
  <c r="D12" i="35"/>
  <c r="D13" i="35"/>
  <c r="D14" i="35"/>
  <c r="D15" i="35"/>
  <c r="D16" i="35"/>
  <c r="D17" i="35"/>
  <c r="D18" i="35"/>
  <c r="D19" i="35"/>
  <c r="B9" i="35"/>
  <c r="B10" i="35"/>
  <c r="B11" i="35"/>
  <c r="B12" i="35"/>
  <c r="B13" i="35"/>
  <c r="B14" i="35"/>
  <c r="B15" i="35"/>
  <c r="B16" i="35"/>
  <c r="B17" i="35"/>
  <c r="B18" i="35"/>
  <c r="B19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E3" i="51"/>
  <c r="A6" i="51"/>
  <c r="C6" i="51"/>
  <c r="Q7" i="51"/>
  <c r="Q8" i="51"/>
  <c r="A9" i="51"/>
  <c r="O9" i="51"/>
  <c r="P9" i="51"/>
  <c r="A14" i="51"/>
  <c r="C14" i="51"/>
  <c r="P14" i="51"/>
  <c r="Q15" i="51"/>
  <c r="O16" i="51"/>
  <c r="P16" i="51"/>
  <c r="Q16" i="51"/>
  <c r="A17" i="51"/>
  <c r="Q17" i="51"/>
  <c r="E19" i="51"/>
  <c r="O17" i="51"/>
  <c r="A22" i="51"/>
  <c r="P22" i="51"/>
  <c r="O23" i="51"/>
  <c r="Q23" i="51"/>
  <c r="Q24" i="51"/>
  <c r="A25" i="51"/>
  <c r="Q25" i="51"/>
  <c r="A30" i="51"/>
  <c r="P31" i="51"/>
  <c r="Q31" i="51"/>
  <c r="Q32" i="51"/>
  <c r="A33" i="51"/>
  <c r="Q33" i="51"/>
  <c r="A1" i="55"/>
  <c r="AA8" i="55"/>
  <c r="AU45" i="55"/>
  <c r="AA9" i="55"/>
  <c r="Z22" i="55"/>
  <c r="AO13" i="55"/>
  <c r="K14" i="55"/>
  <c r="AO14" i="55"/>
  <c r="J19" i="55"/>
  <c r="AP19" i="55"/>
  <c r="D20" i="55"/>
  <c r="K40" i="55"/>
  <c r="J20" i="55"/>
  <c r="AO20" i="55"/>
  <c r="D21" i="55"/>
  <c r="AA41" i="55"/>
  <c r="G24" i="55"/>
  <c r="AM24" i="55"/>
  <c r="G25" i="55"/>
  <c r="AE25" i="55"/>
  <c r="W25" i="55"/>
  <c r="I14" i="51"/>
  <c r="P15" i="51"/>
  <c r="E15" i="51"/>
  <c r="O13" i="51"/>
  <c r="I15" i="51"/>
  <c r="P13" i="51"/>
  <c r="AO47" i="55"/>
  <c r="AO48" i="55"/>
  <c r="A1" i="49"/>
  <c r="M4" i="49"/>
  <c r="T4" i="49"/>
  <c r="M5" i="49"/>
  <c r="T5" i="49"/>
  <c r="M6" i="49"/>
  <c r="T6" i="49"/>
  <c r="M7" i="49"/>
  <c r="T7" i="49"/>
  <c r="M8" i="49"/>
  <c r="T8" i="49"/>
  <c r="A15" i="49"/>
  <c r="A27" i="49"/>
  <c r="A31" i="49"/>
  <c r="A35" i="49"/>
  <c r="AC4" i="49"/>
  <c r="AC11" i="49"/>
  <c r="AC21" i="49"/>
  <c r="AC25" i="49"/>
  <c r="AC31" i="49"/>
  <c r="AC36" i="49"/>
  <c r="A47" i="49"/>
  <c r="A57" i="49"/>
  <c r="A61" i="49"/>
  <c r="AC47" i="49"/>
  <c r="AJ47" i="49"/>
  <c r="AO47" i="49"/>
  <c r="AC48" i="49"/>
  <c r="AJ48" i="49"/>
  <c r="AO48" i="49"/>
  <c r="AC49" i="49"/>
  <c r="AJ49" i="49"/>
  <c r="AO49" i="49"/>
  <c r="AC50" i="49"/>
  <c r="AJ50" i="49"/>
  <c r="AO50" i="49"/>
  <c r="AC51" i="49"/>
  <c r="AJ51" i="49"/>
  <c r="AO51" i="49"/>
  <c r="AC52" i="49"/>
  <c r="AJ52" i="49"/>
  <c r="AC53" i="49"/>
  <c r="AC54" i="49"/>
  <c r="AJ54" i="49"/>
  <c r="AO54" i="49"/>
  <c r="AC56" i="49"/>
  <c r="AC57" i="49"/>
  <c r="AC58" i="49"/>
  <c r="AC59" i="49"/>
  <c r="AC60" i="49"/>
  <c r="AC61" i="49"/>
  <c r="AC65" i="49"/>
  <c r="E2" i="31"/>
  <c r="K3" i="31"/>
  <c r="L3" i="31"/>
  <c r="E5" i="49"/>
  <c r="K4" i="31"/>
  <c r="L4" i="31"/>
  <c r="E6" i="49"/>
  <c r="K5" i="31"/>
  <c r="L5" i="31"/>
  <c r="E7" i="49"/>
  <c r="L6" i="31"/>
  <c r="E8" i="49"/>
  <c r="S45" i="55"/>
  <c r="AU44" i="55"/>
  <c r="AA17" i="55"/>
  <c r="Z20" i="55"/>
  <c r="S21" i="55"/>
  <c r="K41" i="55"/>
  <c r="AU21" i="55"/>
  <c r="AI21" i="55"/>
  <c r="O25" i="55"/>
  <c r="AM25" i="55"/>
  <c r="AI20" i="55"/>
  <c r="C31" i="51"/>
  <c r="AE24" i="55"/>
  <c r="AA16" i="55"/>
  <c r="D6" i="51"/>
  <c r="M41" i="55"/>
  <c r="W24" i="55"/>
  <c r="S20" i="55"/>
  <c r="C9" i="35"/>
  <c r="D7" i="51"/>
  <c r="C8" i="51"/>
  <c r="O24" i="55"/>
  <c r="AA40" i="55"/>
  <c r="S46" i="55"/>
  <c r="S47" i="55"/>
  <c r="AU46" i="55"/>
  <c r="C15" i="51"/>
  <c r="AO25" i="55"/>
  <c r="O31" i="51"/>
  <c r="I8" i="51"/>
  <c r="P6" i="51"/>
  <c r="E14" i="51"/>
  <c r="O15" i="51"/>
  <c r="O21" i="51"/>
  <c r="C10" i="35"/>
  <c r="D8" i="51"/>
  <c r="C23" i="51"/>
  <c r="AO49" i="55"/>
  <c r="C24" i="51"/>
  <c r="M20" i="55"/>
  <c r="C7" i="51"/>
  <c r="I25" i="55"/>
  <c r="C16" i="51"/>
  <c r="AC41" i="55"/>
  <c r="Q25" i="55"/>
  <c r="C9" i="51"/>
  <c r="F21" i="55"/>
  <c r="C17" i="51"/>
  <c r="AR20" i="55"/>
  <c r="C25" i="51"/>
  <c r="AB22" i="55"/>
  <c r="C33" i="51"/>
  <c r="D9" i="51"/>
  <c r="C11" i="35"/>
  <c r="U21" i="55"/>
  <c r="C18" i="51"/>
  <c r="D10" i="51"/>
  <c r="C12" i="35"/>
  <c r="AG25" i="55"/>
  <c r="C10" i="51"/>
  <c r="C26" i="51"/>
  <c r="M14" i="55"/>
  <c r="AB20" i="55"/>
  <c r="C34" i="51"/>
  <c r="C28" i="51"/>
  <c r="D11" i="51"/>
  <c r="C12" i="51"/>
  <c r="C13" i="35"/>
  <c r="Y25" i="55"/>
  <c r="C11" i="51"/>
  <c r="AQ14" i="55"/>
  <c r="C27" i="51"/>
  <c r="C19" i="51"/>
  <c r="AK21" i="55"/>
  <c r="C35" i="51"/>
  <c r="AC17" i="55"/>
  <c r="AW21" i="55"/>
  <c r="C20" i="51"/>
  <c r="C37" i="51"/>
  <c r="C29" i="51"/>
  <c r="C21" i="51"/>
  <c r="D12" i="51"/>
  <c r="C13" i="51"/>
  <c r="C14" i="35"/>
  <c r="C36" i="51"/>
  <c r="AC9" i="55"/>
  <c r="D13" i="51"/>
  <c r="C15" i="35"/>
  <c r="C16" i="35"/>
  <c r="C17" i="35"/>
  <c r="C18" i="35"/>
  <c r="C1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近鉄情報システム株式会社</author>
  </authors>
  <commentList>
    <comment ref="A3" authorId="0" shapeId="0" xr:uid="{D0457FB8-6B60-44DF-963D-DBF00B7FC9E0}">
      <text>
        <r>
          <rPr>
            <b/>
            <sz val="9"/>
            <color indexed="81"/>
            <rFont val="ＭＳ Ｐゴシック"/>
            <family val="3"/>
            <charset val="128"/>
          </rPr>
          <t>キャプテンは○付き数字に変更
例：
3→③</t>
        </r>
      </text>
    </comment>
  </commentList>
</comments>
</file>

<file path=xl/sharedStrings.xml><?xml version="1.0" encoding="utf-8"?>
<sst xmlns="http://schemas.openxmlformats.org/spreadsheetml/2006/main" count="604" uniqueCount="422">
  <si>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</si>
  <si>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</si>
  <si>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大会プログラムについて</t>
    <rPh sb="0" eb="2">
      <t>タイカイ</t>
    </rPh>
    <phoneticPr fontId="2"/>
  </si>
  <si>
    <t>組合せ及び会場の都合により開会式は実施致しません。</t>
    <rPh sb="0" eb="2">
      <t>クミアワ</t>
    </rPh>
    <rPh sb="3" eb="4">
      <t>オヨ</t>
    </rPh>
    <rPh sb="5" eb="7">
      <t>カイジョウ</t>
    </rPh>
    <rPh sb="8" eb="10">
      <t>ツゴウ</t>
    </rPh>
    <rPh sb="13" eb="15">
      <t>カイカイ</t>
    </rPh>
    <rPh sb="15" eb="16">
      <t>シキ</t>
    </rPh>
    <rPh sb="17" eb="19">
      <t>ジッシ</t>
    </rPh>
    <rPh sb="19" eb="20">
      <t>イタ</t>
    </rPh>
    <phoneticPr fontId="2"/>
  </si>
  <si>
    <t>学年</t>
    <rPh sb="0" eb="2">
      <t>ガクネン</t>
    </rPh>
    <phoneticPr fontId="2"/>
  </si>
  <si>
    <t>●</t>
    <phoneticPr fontId="2"/>
  </si>
  <si>
    <t>■</t>
    <phoneticPr fontId="2"/>
  </si>
  <si>
    <t>キックオフ</t>
    <phoneticPr fontId="2"/>
  </si>
  <si>
    <t>（兵庫県ラグビーフットボール協会理事長）</t>
  </si>
  <si>
    <t>（兵庫県ラグビースクール連盟会長）</t>
  </si>
  <si>
    <t>中村　孝治</t>
  </si>
  <si>
    <t>■試合用メンバー表データ</t>
    <rPh sb="1" eb="3">
      <t>シアイ</t>
    </rPh>
    <rPh sb="3" eb="4">
      <t>ヨウ</t>
    </rPh>
    <rPh sb="8" eb="9">
      <t>ヒョウ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</si>
  <si>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</si>
  <si>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</si>
  <si>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チーム名（合同のみ）</t>
    <rPh sb="3" eb="4">
      <t>メイ</t>
    </rPh>
    <rPh sb="5" eb="7">
      <t>ゴウドウ</t>
    </rPh>
    <phoneticPr fontId="2"/>
  </si>
  <si>
    <t>ポジション</t>
    <phoneticPr fontId="2"/>
  </si>
  <si>
    <t>PR</t>
  </si>
  <si>
    <t>HO</t>
  </si>
  <si>
    <t>LO</t>
  </si>
  <si>
    <t>SH</t>
  </si>
  <si>
    <t>SO</t>
  </si>
  <si>
    <t>WTB</t>
  </si>
  <si>
    <t>CTB</t>
  </si>
  <si>
    <t>FB</t>
  </si>
  <si>
    <t>■大会回数</t>
    <rPh sb="1" eb="3">
      <t>タイカイ</t>
    </rPh>
    <rPh sb="3" eb="5">
      <t>カイスウ</t>
    </rPh>
    <phoneticPr fontId="2"/>
  </si>
  <si>
    <t>スクール名</t>
    <rPh sb="4" eb="5">
      <t>メイ</t>
    </rPh>
    <phoneticPr fontId="2"/>
  </si>
  <si>
    <t>■試合日程</t>
    <rPh sb="1" eb="3">
      <t>シアイ</t>
    </rPh>
    <rPh sb="3" eb="5">
      <t>ニッテイ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</si>
  <si>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</si>
  <si>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</si>
  <si>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日にち</t>
    <rPh sb="0" eb="1">
      <t>ヒ</t>
    </rPh>
    <phoneticPr fontId="2"/>
  </si>
  <si>
    <t>開始時間</t>
    <rPh sb="0" eb="2">
      <t>カイシ</t>
    </rPh>
    <rPh sb="2" eb="4">
      <t>ジカン</t>
    </rPh>
    <phoneticPr fontId="2"/>
  </si>
  <si>
    <t>曜日</t>
    <rPh sb="0" eb="2">
      <t>ヨウビ</t>
    </rPh>
    <phoneticPr fontId="2"/>
  </si>
  <si>
    <t>試合スケジュール</t>
    <rPh sb="0" eb="2">
      <t>シアイ</t>
    </rPh>
    <phoneticPr fontId="2"/>
  </si>
  <si>
    <t>第1試合</t>
    <rPh sb="0" eb="1">
      <t>ダイ</t>
    </rPh>
    <rPh sb="2" eb="4">
      <t>シアイ</t>
    </rPh>
    <phoneticPr fontId="2"/>
  </si>
  <si>
    <t>第2試合</t>
    <rPh sb="0" eb="1">
      <t>ダイ</t>
    </rPh>
    <rPh sb="2" eb="4">
      <t>シアイ</t>
    </rPh>
    <phoneticPr fontId="2"/>
  </si>
  <si>
    <t>第3試合</t>
    <rPh sb="0" eb="1">
      <t>ダイ</t>
    </rPh>
    <rPh sb="2" eb="4">
      <t>シアイ</t>
    </rPh>
    <phoneticPr fontId="2"/>
  </si>
  <si>
    <t>第4試合</t>
    <rPh sb="0" eb="1">
      <t>ダイ</t>
    </rPh>
    <rPh sb="2" eb="4">
      <t>シアイ</t>
    </rPh>
    <phoneticPr fontId="2"/>
  </si>
  <si>
    <t>第5試合</t>
    <rPh sb="0" eb="1">
      <t>ダイ</t>
    </rPh>
    <rPh sb="2" eb="4">
      <t>シアイ</t>
    </rPh>
    <phoneticPr fontId="2"/>
  </si>
  <si>
    <t>第6試合</t>
    <rPh sb="0" eb="1">
      <t>ダイ</t>
    </rPh>
    <rPh sb="2" eb="4">
      <t>シアイ</t>
    </rPh>
    <phoneticPr fontId="2"/>
  </si>
  <si>
    <t>第7試合</t>
    <rPh sb="0" eb="1">
      <t>ダイ</t>
    </rPh>
    <rPh sb="2" eb="4">
      <t>シアイ</t>
    </rPh>
    <phoneticPr fontId="2"/>
  </si>
  <si>
    <t>第8試合</t>
    <rPh sb="0" eb="1">
      <t>ダイ</t>
    </rPh>
    <rPh sb="2" eb="4">
      <t>シアイ</t>
    </rPh>
    <phoneticPr fontId="2"/>
  </si>
  <si>
    <t>グランド</t>
    <phoneticPr fontId="2"/>
  </si>
  <si>
    <t>略称</t>
    <rPh sb="0" eb="2">
      <t>リャクショウ</t>
    </rPh>
    <phoneticPr fontId="2"/>
  </si>
  <si>
    <t>文字列</t>
    <rPh sb="0" eb="3">
      <t>モジレツ</t>
    </rPh>
    <phoneticPr fontId="2"/>
  </si>
  <si>
    <t>集合時間</t>
    <rPh sb="0" eb="2">
      <t>シュウゴウ</t>
    </rPh>
    <rPh sb="2" eb="4">
      <t>ジカン</t>
    </rPh>
    <phoneticPr fontId="2"/>
  </si>
  <si>
    <t>■名誉会長</t>
    <rPh sb="1" eb="3">
      <t>メイヨ</t>
    </rPh>
    <rPh sb="3" eb="5">
      <t>カイチョウ</t>
    </rPh>
    <phoneticPr fontId="2"/>
  </si>
  <si>
    <t>■会長</t>
    <rPh sb="1" eb="3">
      <t>カイチョウ</t>
    </rPh>
    <phoneticPr fontId="2"/>
  </si>
  <si>
    <t>■副会長1</t>
    <rPh sb="1" eb="4">
      <t>フクカイチョウ</t>
    </rPh>
    <phoneticPr fontId="2"/>
  </si>
  <si>
    <t>■副会長2</t>
    <rPh sb="1" eb="4">
      <t>フクカイチョウ</t>
    </rPh>
    <phoneticPr fontId="2"/>
  </si>
  <si>
    <t>■大会理事</t>
    <rPh sb="1" eb="3">
      <t>タイカイ</t>
    </rPh>
    <rPh sb="3" eb="5">
      <t>リジ</t>
    </rPh>
    <phoneticPr fontId="2"/>
  </si>
  <si>
    <t>■大会委員長</t>
    <rPh sb="1" eb="3">
      <t>タイカイ</t>
    </rPh>
    <rPh sb="3" eb="6">
      <t>イインチョウ</t>
    </rPh>
    <phoneticPr fontId="2"/>
  </si>
  <si>
    <t>遠藤　哲和</t>
    <phoneticPr fontId="2"/>
  </si>
  <si>
    <t>　　</t>
    <phoneticPr fontId="2"/>
  </si>
  <si>
    <t>森山　浩二</t>
    <phoneticPr fontId="2"/>
  </si>
  <si>
    <t>■大会副理事2</t>
    <rPh sb="1" eb="3">
      <t>タイカイ</t>
    </rPh>
    <rPh sb="3" eb="6">
      <t>フクリジ</t>
    </rPh>
    <phoneticPr fontId="2"/>
  </si>
  <si>
    <t>■大会役員</t>
    <rPh sb="1" eb="3">
      <t>タイカイ</t>
    </rPh>
    <rPh sb="3" eb="5">
      <t>ヤクイン</t>
    </rPh>
    <phoneticPr fontId="2"/>
  </si>
  <si>
    <t>●実行委員長</t>
    <rPh sb="1" eb="3">
      <t>ジッコウ</t>
    </rPh>
    <rPh sb="3" eb="6">
      <t>イインチョウ</t>
    </rPh>
    <phoneticPr fontId="2"/>
  </si>
  <si>
    <t>●実行副委員長1</t>
    <rPh sb="1" eb="3">
      <t>ジッコウ</t>
    </rPh>
    <rPh sb="3" eb="7">
      <t>フクイインチョウ</t>
    </rPh>
    <phoneticPr fontId="2"/>
  </si>
  <si>
    <t>●実行副委員長2</t>
    <rPh sb="1" eb="3">
      <t>ジッコウ</t>
    </rPh>
    <rPh sb="3" eb="7">
      <t>フクイインチョウ</t>
    </rPh>
    <phoneticPr fontId="2"/>
  </si>
  <si>
    <t>●総務委員2</t>
    <phoneticPr fontId="2"/>
  </si>
  <si>
    <t>●総務委員3</t>
    <phoneticPr fontId="2"/>
  </si>
  <si>
    <t>●総務委員4</t>
    <phoneticPr fontId="2"/>
  </si>
  <si>
    <t>●総務委員5</t>
    <phoneticPr fontId="2"/>
  </si>
  <si>
    <t>●総務委員6</t>
    <phoneticPr fontId="2"/>
  </si>
  <si>
    <t>　　　　</t>
    <phoneticPr fontId="2"/>
  </si>
  <si>
    <t>●記録委員2</t>
    <rPh sb="1" eb="3">
      <t>キロク</t>
    </rPh>
    <rPh sb="3" eb="5">
      <t>イイン</t>
    </rPh>
    <phoneticPr fontId="2"/>
  </si>
  <si>
    <t>●記録委員3</t>
    <rPh sb="1" eb="3">
      <t>キロク</t>
    </rPh>
    <rPh sb="3" eb="5">
      <t>イイン</t>
    </rPh>
    <phoneticPr fontId="2"/>
  </si>
  <si>
    <t>●記録委員4</t>
    <rPh sb="1" eb="3">
      <t>キロク</t>
    </rPh>
    <rPh sb="3" eb="5">
      <t>イイン</t>
    </rPh>
    <phoneticPr fontId="2"/>
  </si>
  <si>
    <t>●記録委員5</t>
    <rPh sb="1" eb="3">
      <t>キロク</t>
    </rPh>
    <rPh sb="3" eb="5">
      <t>イイン</t>
    </rPh>
    <phoneticPr fontId="2"/>
  </si>
  <si>
    <t>●記録委員6</t>
    <rPh sb="1" eb="3">
      <t>キロク</t>
    </rPh>
    <rPh sb="3" eb="5">
      <t>イイン</t>
    </rPh>
    <phoneticPr fontId="2"/>
  </si>
  <si>
    <t>●記録委員7</t>
    <rPh sb="1" eb="3">
      <t>キロク</t>
    </rPh>
    <rPh sb="3" eb="5">
      <t>イイン</t>
    </rPh>
    <phoneticPr fontId="2"/>
  </si>
  <si>
    <t>●記録委員8</t>
    <rPh sb="1" eb="3">
      <t>キロク</t>
    </rPh>
    <rPh sb="3" eb="5">
      <t>イイン</t>
    </rPh>
    <phoneticPr fontId="2"/>
  </si>
  <si>
    <t>●記録委員9</t>
    <rPh sb="1" eb="3">
      <t>キロク</t>
    </rPh>
    <rPh sb="3" eb="5">
      <t>イイン</t>
    </rPh>
    <phoneticPr fontId="2"/>
  </si>
  <si>
    <t>●記録委員10</t>
    <rPh sb="1" eb="3">
      <t>キロク</t>
    </rPh>
    <rPh sb="3" eb="5">
      <t>イイン</t>
    </rPh>
    <phoneticPr fontId="2"/>
  </si>
  <si>
    <t>●審判委員1</t>
    <rPh sb="1" eb="3">
      <t>シンパン</t>
    </rPh>
    <rPh sb="3" eb="5">
      <t>イイン</t>
    </rPh>
    <phoneticPr fontId="2"/>
  </si>
  <si>
    <t>●審判委員2</t>
    <rPh sb="1" eb="3">
      <t>シンパン</t>
    </rPh>
    <rPh sb="3" eb="5">
      <t>イイン</t>
    </rPh>
    <phoneticPr fontId="2"/>
  </si>
  <si>
    <t>●審判委員3</t>
    <rPh sb="1" eb="3">
      <t>シンパン</t>
    </rPh>
    <rPh sb="3" eb="5">
      <t>イイン</t>
    </rPh>
    <phoneticPr fontId="2"/>
  </si>
  <si>
    <t>●審判委員4</t>
    <rPh sb="1" eb="3">
      <t>シンパン</t>
    </rPh>
    <rPh sb="3" eb="5">
      <t>イイン</t>
    </rPh>
    <phoneticPr fontId="2"/>
  </si>
  <si>
    <t>●審判委員5</t>
    <rPh sb="1" eb="3">
      <t>シンパン</t>
    </rPh>
    <rPh sb="3" eb="5">
      <t>イイン</t>
    </rPh>
    <phoneticPr fontId="2"/>
  </si>
  <si>
    <t>●医務委員2</t>
    <rPh sb="1" eb="3">
      <t>イム</t>
    </rPh>
    <rPh sb="3" eb="5">
      <t>イイン</t>
    </rPh>
    <phoneticPr fontId="2"/>
  </si>
  <si>
    <t>●医務委員3</t>
    <rPh sb="1" eb="3">
      <t>イム</t>
    </rPh>
    <rPh sb="3" eb="5">
      <t>イイン</t>
    </rPh>
    <phoneticPr fontId="2"/>
  </si>
  <si>
    <t>●医務委員4</t>
    <rPh sb="1" eb="3">
      <t>イム</t>
    </rPh>
    <rPh sb="3" eb="5">
      <t>イイン</t>
    </rPh>
    <phoneticPr fontId="2"/>
  </si>
  <si>
    <t>●医務委員5</t>
    <rPh sb="1" eb="3">
      <t>イム</t>
    </rPh>
    <rPh sb="3" eb="5">
      <t>イイン</t>
    </rPh>
    <phoneticPr fontId="2"/>
  </si>
  <si>
    <t>●医務委員6</t>
    <rPh sb="1" eb="3">
      <t>イム</t>
    </rPh>
    <rPh sb="3" eb="5">
      <t>イイン</t>
    </rPh>
    <phoneticPr fontId="2"/>
  </si>
  <si>
    <t>●医務委員7</t>
    <rPh sb="1" eb="3">
      <t>イム</t>
    </rPh>
    <rPh sb="3" eb="5">
      <t>イイン</t>
    </rPh>
    <phoneticPr fontId="2"/>
  </si>
  <si>
    <t>●医務委員8</t>
    <rPh sb="1" eb="3">
      <t>イム</t>
    </rPh>
    <rPh sb="3" eb="5">
      <t>イイン</t>
    </rPh>
    <phoneticPr fontId="2"/>
  </si>
  <si>
    <t>●医務委員9</t>
    <rPh sb="1" eb="3">
      <t>イム</t>
    </rPh>
    <rPh sb="3" eb="5">
      <t>イイン</t>
    </rPh>
    <phoneticPr fontId="2"/>
  </si>
  <si>
    <t>●医務委員10</t>
    <rPh sb="1" eb="3">
      <t>イム</t>
    </rPh>
    <rPh sb="3" eb="5">
      <t>イイン</t>
    </rPh>
    <phoneticPr fontId="2"/>
  </si>
  <si>
    <t>■大会実行委員会</t>
    <rPh sb="1" eb="3">
      <t>タイカイ</t>
    </rPh>
    <rPh sb="3" eb="5">
      <t>ジッコウ</t>
    </rPh>
    <rPh sb="5" eb="7">
      <t>イイン</t>
    </rPh>
    <rPh sb="7" eb="8">
      <t>カイ</t>
    </rPh>
    <phoneticPr fontId="2"/>
  </si>
  <si>
    <t>山本　邦之</t>
  </si>
  <si>
    <t/>
  </si>
  <si>
    <t>常深　隼太郎</t>
  </si>
  <si>
    <t>北田　力</t>
  </si>
  <si>
    <t>向井　友一郎</t>
  </si>
  <si>
    <t>斉藤　正樹</t>
  </si>
  <si>
    <t>黒田　浩光</t>
  </si>
  <si>
    <t>丹家　明</t>
  </si>
  <si>
    <t>■試合</t>
    <rPh sb="1" eb="3">
      <t>シアイ</t>
    </rPh>
    <phoneticPr fontId="2"/>
  </si>
  <si>
    <t>第9試合</t>
    <rPh sb="0" eb="1">
      <t>ダイ</t>
    </rPh>
    <rPh sb="2" eb="4">
      <t>シアイ</t>
    </rPh>
    <phoneticPr fontId="2"/>
  </si>
  <si>
    <t>第10試合</t>
    <rPh sb="0" eb="1">
      <t>ダイ</t>
    </rPh>
    <rPh sb="3" eb="5">
      <t>シアイ</t>
    </rPh>
    <phoneticPr fontId="2"/>
  </si>
  <si>
    <t>第　　試合</t>
    <rPh sb="0" eb="1">
      <t>ダイ</t>
    </rPh>
    <rPh sb="3" eb="5">
      <t>シアイ</t>
    </rPh>
    <phoneticPr fontId="2"/>
  </si>
  <si>
    <t>中学/スクール名</t>
    <rPh sb="0" eb="2">
      <t>チュウガク</t>
    </rPh>
    <rPh sb="7" eb="8">
      <t>メイ</t>
    </rPh>
    <phoneticPr fontId="2"/>
  </si>
  <si>
    <t>正式名称</t>
    <rPh sb="0" eb="2">
      <t>セイシキ</t>
    </rPh>
    <rPh sb="2" eb="4">
      <t>メイショウ</t>
    </rPh>
    <phoneticPr fontId="2"/>
  </si>
  <si>
    <t>西神戸RS</t>
    <rPh sb="0" eb="1">
      <t>ニシ</t>
    </rPh>
    <rPh sb="1" eb="3">
      <t>コウベ</t>
    </rPh>
    <phoneticPr fontId="2"/>
  </si>
  <si>
    <t>芦屋RS</t>
    <rPh sb="0" eb="2">
      <t>アシヤ</t>
    </rPh>
    <phoneticPr fontId="2"/>
  </si>
  <si>
    <t>三田RCJ</t>
    <rPh sb="0" eb="2">
      <t>サンダ</t>
    </rPh>
    <phoneticPr fontId="2"/>
  </si>
  <si>
    <t>姫路RS</t>
    <rPh sb="0" eb="2">
      <t>ヒメジ</t>
    </rPh>
    <phoneticPr fontId="2"/>
  </si>
  <si>
    <t>兵庫県RS</t>
    <rPh sb="0" eb="3">
      <t>ヒョウゴケン</t>
    </rPh>
    <phoneticPr fontId="2"/>
  </si>
  <si>
    <t>宝塚RS</t>
    <rPh sb="0" eb="2">
      <t>タカラヅカ</t>
    </rPh>
    <phoneticPr fontId="2"/>
  </si>
  <si>
    <t>川西市RS</t>
    <rPh sb="0" eb="3">
      <t>カワニシシ</t>
    </rPh>
    <phoneticPr fontId="2"/>
  </si>
  <si>
    <t>伊丹RS</t>
    <rPh sb="0" eb="2">
      <t>イタミ</t>
    </rPh>
    <phoneticPr fontId="2"/>
  </si>
  <si>
    <t>尼崎RS</t>
    <rPh sb="0" eb="2">
      <t>アマガサキ</t>
    </rPh>
    <phoneticPr fontId="2"/>
  </si>
  <si>
    <t>芦屋ラグビースクール</t>
  </si>
  <si>
    <t>尼崎ラグビースクール</t>
  </si>
  <si>
    <t>三田ラグビークラブジュニア</t>
  </si>
  <si>
    <t>宝塚ラグビースクール</t>
  </si>
  <si>
    <t>西神戸ラグビースクール</t>
  </si>
  <si>
    <t>姫路ラグビースクール</t>
  </si>
  <si>
    <t>※○○○1に代表（リーダー？）を入力する</t>
    <rPh sb="6" eb="8">
      <t>ダイヒョウ</t>
    </rPh>
    <rPh sb="16" eb="18">
      <t>ニュウリョク</t>
    </rPh>
    <phoneticPr fontId="2"/>
  </si>
  <si>
    <t>第1試合DC</t>
    <rPh sb="0" eb="1">
      <t>ダイ</t>
    </rPh>
    <rPh sb="2" eb="4">
      <t>シアイ</t>
    </rPh>
    <phoneticPr fontId="2"/>
  </si>
  <si>
    <t>ハーフ時間</t>
    <rPh sb="3" eb="5">
      <t>ジカン</t>
    </rPh>
    <phoneticPr fontId="2"/>
  </si>
  <si>
    <t>20分ハーフ</t>
    <rPh sb="2" eb="3">
      <t>フン</t>
    </rPh>
    <phoneticPr fontId="2"/>
  </si>
  <si>
    <t>17分ハーフ</t>
    <rPh sb="2" eb="3">
      <t>フン</t>
    </rPh>
    <phoneticPr fontId="2"/>
  </si>
  <si>
    <t>15分ハーフ</t>
    <rPh sb="2" eb="3">
      <t>フン</t>
    </rPh>
    <phoneticPr fontId="2"/>
  </si>
  <si>
    <t>イレギュラー
サイクル時間</t>
    <phoneticPr fontId="2"/>
  </si>
  <si>
    <t>サイクル</t>
    <phoneticPr fontId="2"/>
  </si>
  <si>
    <t>第11試合</t>
    <rPh sb="0" eb="1">
      <t>ダイ</t>
    </rPh>
    <rPh sb="3" eb="5">
      <t>シアイ</t>
    </rPh>
    <phoneticPr fontId="2"/>
  </si>
  <si>
    <t>第12試合</t>
    <rPh sb="0" eb="1">
      <t>ダイ</t>
    </rPh>
    <rPh sb="3" eb="5">
      <t>シアイ</t>
    </rPh>
    <phoneticPr fontId="2"/>
  </si>
  <si>
    <t>第13試合</t>
    <rPh sb="0" eb="1">
      <t>ダイ</t>
    </rPh>
    <rPh sb="3" eb="5">
      <t>シアイ</t>
    </rPh>
    <phoneticPr fontId="2"/>
  </si>
  <si>
    <t>実施可能数</t>
    <rPh sb="0" eb="2">
      <t>ジッシ</t>
    </rPh>
    <rPh sb="2" eb="4">
      <t>カノウ</t>
    </rPh>
    <rPh sb="4" eb="5">
      <t>スウ</t>
    </rPh>
    <phoneticPr fontId="2"/>
  </si>
  <si>
    <t>8試合</t>
    <rPh sb="1" eb="3">
      <t>シアイ</t>
    </rPh>
    <phoneticPr fontId="2"/>
  </si>
  <si>
    <t>9試合</t>
    <rPh sb="1" eb="3">
      <t>シアイ</t>
    </rPh>
    <phoneticPr fontId="2"/>
  </si>
  <si>
    <t>10試合</t>
    <rPh sb="2" eb="4">
      <t>シアイ</t>
    </rPh>
    <phoneticPr fontId="2"/>
  </si>
  <si>
    <t>試合実施が可能な時間（片付考慮）</t>
    <rPh sb="0" eb="2">
      <t>シアイ</t>
    </rPh>
    <rPh sb="2" eb="4">
      <t>ジッシ</t>
    </rPh>
    <rPh sb="5" eb="7">
      <t>カノウ</t>
    </rPh>
    <rPh sb="8" eb="10">
      <t>ジカン</t>
    </rPh>
    <rPh sb="11" eb="13">
      <t>カタヅ</t>
    </rPh>
    <rPh sb="13" eb="15">
      <t>コウリョ</t>
    </rPh>
    <phoneticPr fontId="2"/>
  </si>
  <si>
    <t>試合実施が不可能な時間（片付考慮）</t>
    <rPh sb="0" eb="2">
      <t>シアイ</t>
    </rPh>
    <rPh sb="2" eb="4">
      <t>ジッシ</t>
    </rPh>
    <rPh sb="5" eb="8">
      <t>フカノウ</t>
    </rPh>
    <rPh sb="9" eb="11">
      <t>ジカン</t>
    </rPh>
    <rPh sb="12" eb="14">
      <t>カタヅ</t>
    </rPh>
    <rPh sb="14" eb="16">
      <t>コウリョ</t>
    </rPh>
    <phoneticPr fontId="2"/>
  </si>
  <si>
    <t>入力欄</t>
    <rPh sb="0" eb="2">
      <t>ニュウリョク</t>
    </rPh>
    <rPh sb="2" eb="3">
      <t>ラン</t>
    </rPh>
    <phoneticPr fontId="2"/>
  </si>
  <si>
    <t>←15分ハーフは↓を考慮するとこの試合が最終試合にするのが望ましい？</t>
    <rPh sb="3" eb="4">
      <t>フン</t>
    </rPh>
    <rPh sb="10" eb="12">
      <t>コウリョ</t>
    </rPh>
    <rPh sb="17" eb="19">
      <t>シアイ</t>
    </rPh>
    <rPh sb="20" eb="22">
      <t>サイシュウ</t>
    </rPh>
    <rPh sb="22" eb="24">
      <t>シアイ</t>
    </rPh>
    <rPh sb="29" eb="30">
      <t>ノゾ</t>
    </rPh>
    <phoneticPr fontId="2"/>
  </si>
  <si>
    <t>←15分ハーフは終了が15:25分なので15:50撤収は厳しい？</t>
    <rPh sb="3" eb="4">
      <t>フン</t>
    </rPh>
    <rPh sb="8" eb="10">
      <t>シュウリョウ</t>
    </rPh>
    <rPh sb="16" eb="17">
      <t>フン</t>
    </rPh>
    <rPh sb="25" eb="27">
      <t>テッシュウ</t>
    </rPh>
    <rPh sb="28" eb="29">
      <t>キビ</t>
    </rPh>
    <phoneticPr fontId="2"/>
  </si>
  <si>
    <t>■ルール年度</t>
    <rPh sb="4" eb="6">
      <t>ネンド</t>
    </rPh>
    <phoneticPr fontId="2"/>
  </si>
  <si>
    <t>※「試合用メンバー表」の保護パスワードは「hrsu」です</t>
    <rPh sb="2" eb="4">
      <t>シアイ</t>
    </rPh>
    <rPh sb="4" eb="5">
      <t>ヨウ</t>
    </rPh>
    <rPh sb="9" eb="10">
      <t>ヒョウ</t>
    </rPh>
    <rPh sb="12" eb="14">
      <t>ホゴ</t>
    </rPh>
    <phoneticPr fontId="2"/>
  </si>
  <si>
    <t>田中　康憲</t>
    <rPh sb="0" eb="2">
      <t>タナカ</t>
    </rPh>
    <rPh sb="3" eb="5">
      <t>ヤスノリ</t>
    </rPh>
    <phoneticPr fontId="2"/>
  </si>
  <si>
    <t>■時間計算A</t>
    <rPh sb="1" eb="3">
      <t>ジカン</t>
    </rPh>
    <rPh sb="3" eb="5">
      <t>ケイサン</t>
    </rPh>
    <phoneticPr fontId="2"/>
  </si>
  <si>
    <t>■時間計算B</t>
    <rPh sb="1" eb="3">
      <t>ジカン</t>
    </rPh>
    <rPh sb="3" eb="5">
      <t>ケイサン</t>
    </rPh>
    <phoneticPr fontId="2"/>
  </si>
  <si>
    <t>※1、2日目は50分サイクル、3日、4日目はイレギュラー</t>
    <rPh sb="4" eb="5">
      <t>ニチ</t>
    </rPh>
    <rPh sb="5" eb="6">
      <t>メ</t>
    </rPh>
    <rPh sb="9" eb="10">
      <t>フン</t>
    </rPh>
    <rPh sb="16" eb="17">
      <t>ニチ</t>
    </rPh>
    <rPh sb="19" eb="20">
      <t>ニチ</t>
    </rPh>
    <rPh sb="20" eb="21">
      <t>メ</t>
    </rPh>
    <phoneticPr fontId="2"/>
  </si>
  <si>
    <t>西宮ジュニアラグビークラブ</t>
    <phoneticPr fontId="2"/>
  </si>
  <si>
    <t>西宮JRC</t>
    <rPh sb="0" eb="2">
      <t>ニシノミヤ</t>
    </rPh>
    <phoneticPr fontId="2"/>
  </si>
  <si>
    <t>■大会副委員長</t>
    <rPh sb="1" eb="3">
      <t>タイカイ</t>
    </rPh>
    <rPh sb="3" eb="4">
      <t>フク</t>
    </rPh>
    <rPh sb="4" eb="7">
      <t>イインチョウ</t>
    </rPh>
    <phoneticPr fontId="2"/>
  </si>
  <si>
    <t>●競技委員2</t>
    <rPh sb="1" eb="3">
      <t>キョウギ</t>
    </rPh>
    <rPh sb="3" eb="5">
      <t>イイン</t>
    </rPh>
    <phoneticPr fontId="2"/>
  </si>
  <si>
    <t>●競技委員3</t>
    <rPh sb="1" eb="3">
      <t>キョウギ</t>
    </rPh>
    <rPh sb="3" eb="5">
      <t>イイン</t>
    </rPh>
    <phoneticPr fontId="2"/>
  </si>
  <si>
    <t>●競技委員4</t>
    <rPh sb="1" eb="3">
      <t>キョウギ</t>
    </rPh>
    <rPh sb="3" eb="5">
      <t>イイン</t>
    </rPh>
    <phoneticPr fontId="2"/>
  </si>
  <si>
    <t>●競技委員5</t>
    <rPh sb="1" eb="3">
      <t>キョウギ</t>
    </rPh>
    <rPh sb="3" eb="5">
      <t>イイン</t>
    </rPh>
    <phoneticPr fontId="2"/>
  </si>
  <si>
    <t>●競技委員6</t>
    <rPh sb="1" eb="3">
      <t>キョウギ</t>
    </rPh>
    <rPh sb="3" eb="5">
      <t>イイン</t>
    </rPh>
    <phoneticPr fontId="2"/>
  </si>
  <si>
    <t>●競技委員7</t>
    <rPh sb="1" eb="3">
      <t>キョウギ</t>
    </rPh>
    <rPh sb="3" eb="5">
      <t>イイン</t>
    </rPh>
    <phoneticPr fontId="2"/>
  </si>
  <si>
    <t>●競技委員8</t>
    <rPh sb="1" eb="3">
      <t>キョウギ</t>
    </rPh>
    <rPh sb="3" eb="5">
      <t>イイン</t>
    </rPh>
    <phoneticPr fontId="2"/>
  </si>
  <si>
    <t>●競技委員9</t>
    <rPh sb="1" eb="3">
      <t>キョウギ</t>
    </rPh>
    <rPh sb="3" eb="5">
      <t>イイン</t>
    </rPh>
    <phoneticPr fontId="2"/>
  </si>
  <si>
    <t>●競技委員10</t>
    <rPh sb="1" eb="3">
      <t>キョウギ</t>
    </rPh>
    <rPh sb="3" eb="5">
      <t>イイン</t>
    </rPh>
    <phoneticPr fontId="2"/>
  </si>
  <si>
    <t>八十嶋　仁</t>
    <rPh sb="0" eb="3">
      <t>ヤソジマ</t>
    </rPh>
    <rPh sb="4" eb="5">
      <t>ヒトシ</t>
    </rPh>
    <phoneticPr fontId="2"/>
  </si>
  <si>
    <t>明石加古川ラグビークラブ</t>
    <rPh sb="2" eb="5">
      <t>カコガワ</t>
    </rPh>
    <phoneticPr fontId="2"/>
  </si>
  <si>
    <t>明石加古川RC</t>
    <rPh sb="0" eb="2">
      <t>アカシ</t>
    </rPh>
    <rPh sb="2" eb="5">
      <t>カコガワ</t>
    </rPh>
    <phoneticPr fontId="2"/>
  </si>
  <si>
    <t>播州ラクビークラブ</t>
    <rPh sb="0" eb="2">
      <t>バンシュウ</t>
    </rPh>
    <phoneticPr fontId="2"/>
  </si>
  <si>
    <t>播州RC</t>
    <rPh sb="0" eb="2">
      <t>バンシュウ</t>
    </rPh>
    <phoneticPr fontId="2"/>
  </si>
  <si>
    <t>合同</t>
    <rPh sb="0" eb="2">
      <t>ゴウドウ</t>
    </rPh>
    <phoneticPr fontId="2"/>
  </si>
  <si>
    <t>鈴木　啓成</t>
    <rPh sb="0" eb="2">
      <t>スズキ</t>
    </rPh>
    <rPh sb="3" eb="5">
      <t>ケイセイ</t>
    </rPh>
    <phoneticPr fontId="2"/>
  </si>
  <si>
    <t>岡田　文明　</t>
    <rPh sb="0" eb="2">
      <t>オカダ</t>
    </rPh>
    <rPh sb="3" eb="5">
      <t>フミアキ</t>
    </rPh>
    <phoneticPr fontId="2"/>
  </si>
  <si>
    <t>3日目</t>
    <rPh sb="1" eb="3">
      <t>カメ</t>
    </rPh>
    <phoneticPr fontId="2"/>
  </si>
  <si>
    <t>4日目</t>
    <rPh sb="1" eb="3">
      <t>カメ</t>
    </rPh>
    <phoneticPr fontId="2"/>
  </si>
  <si>
    <t>（日）</t>
    <rPh sb="1" eb="2">
      <t>ヒ</t>
    </rPh>
    <phoneticPr fontId="2"/>
  </si>
  <si>
    <t>日岡山G</t>
    <rPh sb="0" eb="3">
      <t>ヒオカヤマ</t>
    </rPh>
    <phoneticPr fontId="2"/>
  </si>
  <si>
    <t>灘浜G</t>
    <rPh sb="0" eb="2">
      <t>ナダハマ</t>
    </rPh>
    <phoneticPr fontId="2"/>
  </si>
  <si>
    <t>駐車場</t>
    <rPh sb="0" eb="3">
      <t>チュウシャジョウ</t>
    </rPh>
    <phoneticPr fontId="2"/>
  </si>
  <si>
    <t>大会実行委員・中学生委員は第1試合開始の30分前にﾌﾞﾘｰﾌｨﾝｸﾞを行います。</t>
    <rPh sb="13" eb="14">
      <t>ダイ</t>
    </rPh>
    <rPh sb="15" eb="17">
      <t>シアイ</t>
    </rPh>
    <rPh sb="17" eb="19">
      <t>カイシ</t>
    </rPh>
    <rPh sb="22" eb="23">
      <t>フン</t>
    </rPh>
    <rPh sb="23" eb="24">
      <t>マエ</t>
    </rPh>
    <rPh sb="35" eb="36">
      <t>オコナ</t>
    </rPh>
    <phoneticPr fontId="2"/>
  </si>
  <si>
    <t>灘浜グラウンド</t>
    <rPh sb="0" eb="2">
      <t>ナダハマ</t>
    </rPh>
    <phoneticPr fontId="2"/>
  </si>
  <si>
    <t>日岡山公園グラウンド</t>
    <rPh sb="0" eb="1">
      <t>ヒ</t>
    </rPh>
    <rPh sb="1" eb="3">
      <t>オカヤマ</t>
    </rPh>
    <rPh sb="3" eb="5">
      <t>コウエン</t>
    </rPh>
    <phoneticPr fontId="2"/>
  </si>
  <si>
    <t>※脳震盪、骨折等ドクター介入が必要な場合は時間を止め選手救護に勤める</t>
    <phoneticPr fontId="2"/>
  </si>
  <si>
    <t>レフリーの判断によりやむを得ずカードが出された場合は以下の通りとする</t>
    <phoneticPr fontId="2"/>
  </si>
  <si>
    <t>レッドーカード：退場処分（該当選手の競技復帰は認めない）</t>
  </si>
  <si>
    <t>※レッドガード該当チーム：イエローカード同様試合時間の1/4の時間経過後代わりの選手投入を認める</t>
    <phoneticPr fontId="2"/>
  </si>
  <si>
    <t>　代わりのメンバーが居ないチームは戦術交代した選手可</t>
    <phoneticPr fontId="2"/>
  </si>
  <si>
    <t>リザーブメンバーが無くレッドカードが出されたチームは特例として該当選手の復帰を認める</t>
    <phoneticPr fontId="2"/>
  </si>
  <si>
    <t>カードが出た選手の処遇に関しては試合後専門委員会で協議を行う</t>
  </si>
  <si>
    <t>イエロー、レッドカードについて</t>
    <phoneticPr fontId="2"/>
  </si>
  <si>
    <t>試合時間について</t>
    <phoneticPr fontId="2"/>
  </si>
  <si>
    <t>選手交代について</t>
    <phoneticPr fontId="2"/>
  </si>
  <si>
    <t>確認事項</t>
    <rPh sb="0" eb="2">
      <t>カクニン</t>
    </rPh>
    <phoneticPr fontId="2"/>
  </si>
  <si>
    <t>各チーム試合球を２球用意する</t>
    <rPh sb="0" eb="1">
      <t>カク</t>
    </rPh>
    <rPh sb="4" eb="6">
      <t>シアイ</t>
    </rPh>
    <rPh sb="6" eb="7">
      <t>キュウ</t>
    </rPh>
    <rPh sb="9" eb="10">
      <t>キュウ</t>
    </rPh>
    <rPh sb="10" eb="12">
      <t>ヨウイ</t>
    </rPh>
    <phoneticPr fontId="2"/>
  </si>
  <si>
    <t>対</t>
  </si>
  <si>
    <t>最終順位</t>
    <rPh sb="0" eb="4">
      <t>サイシュウジュンイ</t>
    </rPh>
    <phoneticPr fontId="2"/>
  </si>
  <si>
    <t>※Exhibition Match</t>
    <phoneticPr fontId="2"/>
  </si>
  <si>
    <t>駐車場係時間</t>
    <rPh sb="0" eb="3">
      <t>チュウシャジョウ</t>
    </rPh>
    <rPh sb="3" eb="4">
      <t>カカリ</t>
    </rPh>
    <rPh sb="4" eb="6">
      <t>ジカン</t>
    </rPh>
    <phoneticPr fontId="2"/>
  </si>
  <si>
    <t>月日：会場</t>
  </si>
  <si>
    <t>ドレスチェック</t>
  </si>
  <si>
    <t>キックオフ</t>
  </si>
  <si>
    <t>対　　　　　戦</t>
  </si>
  <si>
    <t>準備
片付け</t>
  </si>
  <si>
    <t>ﾚﾌﾘｰ</t>
  </si>
  <si>
    <t>タッチジャッジ</t>
  </si>
  <si>
    <t>～</t>
    <phoneticPr fontId="2"/>
  </si>
  <si>
    <t>第１試合</t>
  </si>
  <si>
    <t>〇</t>
    <phoneticPr fontId="2"/>
  </si>
  <si>
    <t>第２試合</t>
  </si>
  <si>
    <t>第３試合</t>
  </si>
  <si>
    <t>第４試合</t>
  </si>
  <si>
    <t>第５試合</t>
  </si>
  <si>
    <t>第６試合</t>
  </si>
  <si>
    <t>第７試合</t>
  </si>
  <si>
    <t>第8試合</t>
    <phoneticPr fontId="2"/>
  </si>
  <si>
    <t>対</t>
    <rPh sb="0" eb="1">
      <t>タイ</t>
    </rPh>
    <phoneticPr fontId="2"/>
  </si>
  <si>
    <t>三田RCJ／宝塚RS／西神戸RS／西宮JRC／兵庫県RS／姫路RS</t>
    <phoneticPr fontId="2"/>
  </si>
  <si>
    <t>WORLD　RUGBY発行競技規則ならびに財団法人日本ラグビーフットボール協会制定の</t>
    <phoneticPr fontId="2"/>
  </si>
  <si>
    <t>トーナメント順位決定方法</t>
    <phoneticPr fontId="2"/>
  </si>
  <si>
    <t>選手交代は人数制限をしない。</t>
    <phoneticPr fontId="2"/>
  </si>
  <si>
    <t>既定の選手交代用紙を使用し、第３ARに申請を行う事</t>
    <rPh sb="0" eb="2">
      <t>キテイ</t>
    </rPh>
    <rPh sb="3" eb="9">
      <t>センシュコウタイヨウシ</t>
    </rPh>
    <rPh sb="10" eb="12">
      <t>シヨウ</t>
    </rPh>
    <rPh sb="14" eb="15">
      <t>ダイ</t>
    </rPh>
    <rPh sb="19" eb="21">
      <t>シンセイ</t>
    </rPh>
    <rPh sb="22" eb="23">
      <t>オコナ</t>
    </rPh>
    <rPh sb="24" eb="25">
      <t>コト</t>
    </rPh>
    <phoneticPr fontId="2"/>
  </si>
  <si>
    <t>最新ジュニア・ラグビー規則に準ずる</t>
    <phoneticPr fontId="2"/>
  </si>
  <si>
    <t>３位決定戦・決勝戦での同点の場合、双方３位・優勝とする</t>
    <phoneticPr fontId="2"/>
  </si>
  <si>
    <t>負傷時の交代はリザーブ選手からの交代を優先するが、いなくなった場合は</t>
    <phoneticPr fontId="2"/>
  </si>
  <si>
    <t>上記により時間止める場合は第３ARより本部へ報告する　（本部より該当チームへ連絡）</t>
    <phoneticPr fontId="2"/>
  </si>
  <si>
    <t>ビブスは各チームで準備する。（感染防止のため）</t>
    <phoneticPr fontId="2"/>
  </si>
  <si>
    <t>選手の登録に関して</t>
    <rPh sb="0" eb="2">
      <t>センシュ</t>
    </rPh>
    <rPh sb="3" eb="5">
      <t>トウロク</t>
    </rPh>
    <rPh sb="6" eb="7">
      <t>カン</t>
    </rPh>
    <phoneticPr fontId="2"/>
  </si>
  <si>
    <t>ドレスチェックに関して</t>
    <rPh sb="8" eb="9">
      <t>カン</t>
    </rPh>
    <phoneticPr fontId="2"/>
  </si>
  <si>
    <t>スクラムに関して</t>
    <rPh sb="5" eb="6">
      <t>カン</t>
    </rPh>
    <phoneticPr fontId="2"/>
  </si>
  <si>
    <t>大会役員集合時間、グラウンド準備に関して</t>
    <rPh sb="0" eb="4">
      <t>タイカイヤクイン</t>
    </rPh>
    <rPh sb="4" eb="8">
      <t>シュウゴウジカン</t>
    </rPh>
    <rPh sb="14" eb="16">
      <t>ジュンビ</t>
    </rPh>
    <rPh sb="17" eb="18">
      <t>カン</t>
    </rPh>
    <phoneticPr fontId="2"/>
  </si>
  <si>
    <t>駐車場に関して</t>
    <rPh sb="0" eb="3">
      <t>チュウシャジョウ</t>
    </rPh>
    <rPh sb="4" eb="5">
      <t>カン</t>
    </rPh>
    <phoneticPr fontId="2"/>
  </si>
  <si>
    <t>記載された入退場時間を厳守すること。駐車券の無い車または記載された時間以外は周辺の</t>
    <phoneticPr fontId="2"/>
  </si>
  <si>
    <t>駐車場係は、割当表に基づき担当チームが順次担当する。（各チーム１名以上）</t>
    <rPh sb="3" eb="4">
      <t>カカリ</t>
    </rPh>
    <rPh sb="33" eb="35">
      <t>イジョウ</t>
    </rPh>
    <phoneticPr fontId="2"/>
  </si>
  <si>
    <t>（例）・路上駐停車禁止　・指定場所乗降厳守　・違反駐車券使用禁止（コピー使用・委員名乗り使用）</t>
    <phoneticPr fontId="2"/>
  </si>
  <si>
    <t>・指定時間外駐車禁止　等</t>
    <rPh sb="11" eb="12">
      <t>ナド</t>
    </rPh>
    <phoneticPr fontId="2"/>
  </si>
  <si>
    <t>交代した選手の再出場を認める。但し、必ず本部への申告とレフリーの許可を得ること</t>
    <phoneticPr fontId="2"/>
  </si>
  <si>
    <t>プロップ選手の交代はこれに限らず再出場を認める</t>
    <phoneticPr fontId="2"/>
  </si>
  <si>
    <t>ハーフタイムは5分以内とし、ウォーターブレイクは試合時間に含まれる</t>
    <phoneticPr fontId="2"/>
  </si>
  <si>
    <t>ウォーターブレイクのタイミングは、コディションを考慮し、レフリー判断で行う</t>
    <rPh sb="32" eb="34">
      <t>ハンダン</t>
    </rPh>
    <phoneticPr fontId="2"/>
  </si>
  <si>
    <t>退場者（イエローカード/レットカード）が出た場合は、当該チームにて【退場報告書】の提出を行う</t>
    <rPh sb="0" eb="3">
      <t>タイジョウシャ</t>
    </rPh>
    <rPh sb="20" eb="21">
      <t>デ</t>
    </rPh>
    <rPh sb="22" eb="24">
      <t>バアイ</t>
    </rPh>
    <rPh sb="26" eb="28">
      <t>トウガイ</t>
    </rPh>
    <rPh sb="34" eb="39">
      <t>タイジョウホウコクショ</t>
    </rPh>
    <rPh sb="41" eb="43">
      <t>テイシュツ</t>
    </rPh>
    <rPh sb="44" eb="45">
      <t>オコナ</t>
    </rPh>
    <phoneticPr fontId="2"/>
  </si>
  <si>
    <t>選手登録は、各チームの第１試合当日までに提出する事</t>
    <phoneticPr fontId="2"/>
  </si>
  <si>
    <t>登録変更がある場合のみ、当日の試合開始前までに選手登録書を再提出する事</t>
    <phoneticPr fontId="2"/>
  </si>
  <si>
    <t>（ドレスチェックの場所は、試合当日の状況に応じて決定する）</t>
    <phoneticPr fontId="2"/>
  </si>
  <si>
    <t>試合中、ヘッドキャップ､ショルダーガード、マウスガードは必ず着用すること</t>
    <rPh sb="0" eb="3">
      <t>シアイチュウ</t>
    </rPh>
    <phoneticPr fontId="2"/>
  </si>
  <si>
    <t>スパイクのポイント及び爪等は、各チームにて事前にチェックしておくこと</t>
    <phoneticPr fontId="2"/>
  </si>
  <si>
    <t>スクラムは必ず５人で組み、ロックは頭を必ず入れてバインドする事</t>
    <phoneticPr fontId="2"/>
  </si>
  <si>
    <t>スクラムはノーコンテスト（押し合わない）とするが、敵ボールに対するフッキングは認める</t>
    <phoneticPr fontId="2"/>
  </si>
  <si>
    <t>スクラムはしっかり組み合い（激しく当らない）、ロックは両足の裏側を必ず地面に付ける事</t>
    <phoneticPr fontId="2"/>
  </si>
  <si>
    <t>グランド準備は、第１、第２試合のチーム及び大会委員で行う</t>
    <rPh sb="4" eb="6">
      <t>ジュンビ</t>
    </rPh>
    <rPh sb="8" eb="9">
      <t>ダイ</t>
    </rPh>
    <rPh sb="11" eb="12">
      <t>ダイ</t>
    </rPh>
    <rPh sb="13" eb="15">
      <t>シアイ</t>
    </rPh>
    <rPh sb="21" eb="23">
      <t>タイカイ</t>
    </rPh>
    <phoneticPr fontId="2"/>
  </si>
  <si>
    <t>グランド後片付け（撤収）は、最終試合から数えて２番目の試合チーム及び大会委員で行う</t>
    <phoneticPr fontId="2"/>
  </si>
  <si>
    <t>駐車場は各スクールへ「駐車可能時間帯」を記載した駐車券を発券する</t>
    <phoneticPr fontId="2"/>
  </si>
  <si>
    <t>コインパーキングなどを利用すること。また各チームできるだけ乗り合わせて台数削減に努めること</t>
    <phoneticPr fontId="2"/>
  </si>
  <si>
    <t>駐車場に関する注意事項は、各チーム確実に伝達すること</t>
    <rPh sb="4" eb="5">
      <t>カン</t>
    </rPh>
    <rPh sb="7" eb="11">
      <t>チュウイジコウ</t>
    </rPh>
    <rPh sb="13" eb="14">
      <t>カク</t>
    </rPh>
    <rPh sb="17" eb="19">
      <t>カクジツ</t>
    </rPh>
    <rPh sb="20" eb="22">
      <t>デンタツ</t>
    </rPh>
    <phoneticPr fontId="2"/>
  </si>
  <si>
    <t>駐車券の無い送迎車に関して、長時間待機は禁止（目安は5分）</t>
    <rPh sb="0" eb="3">
      <t>チュウシャケン</t>
    </rPh>
    <rPh sb="4" eb="5">
      <t>ナ</t>
    </rPh>
    <rPh sb="6" eb="9">
      <t>ソウゲイシャ</t>
    </rPh>
    <rPh sb="10" eb="11">
      <t>カン</t>
    </rPh>
    <rPh sb="14" eb="17">
      <t>チョウジカン</t>
    </rPh>
    <rPh sb="17" eb="19">
      <t>タイキ</t>
    </rPh>
    <rPh sb="20" eb="22">
      <t>キンシ</t>
    </rPh>
    <rPh sb="23" eb="25">
      <t>メヤス</t>
    </rPh>
    <rPh sb="27" eb="28">
      <t>フン</t>
    </rPh>
    <phoneticPr fontId="2"/>
  </si>
  <si>
    <t>大会中止の判断</t>
    <rPh sb="0" eb="4">
      <t>タイカイチュウシ</t>
    </rPh>
    <rPh sb="5" eb="7">
      <t>ハンダン</t>
    </rPh>
    <phoneticPr fontId="2"/>
  </si>
  <si>
    <t>試合当日の朝6時の時点で、該当地域に警報が発令されている場合は中止とし、各スクールの</t>
    <phoneticPr fontId="2"/>
  </si>
  <si>
    <t>責任者にその旨連絡する</t>
    <phoneticPr fontId="2"/>
  </si>
  <si>
    <t>その他</t>
    <rPh sb="2" eb="3">
      <t>タ</t>
    </rPh>
    <phoneticPr fontId="2"/>
  </si>
  <si>
    <t>※SAは自チーム以外の選手が倒れている場合でも即時対応が必須</t>
    <phoneticPr fontId="2"/>
  </si>
  <si>
    <t>今大会で使用させて頂く各会場においては、会場の使用ルールを厳守すること</t>
    <phoneticPr fontId="2"/>
  </si>
  <si>
    <t>（各チームでのゴミの持ち帰り、喫煙場所の徹底等々）</t>
    <phoneticPr fontId="2"/>
  </si>
  <si>
    <t>ドレスチェックは、全試合、開始の50分前とする</t>
    <rPh sb="9" eb="12">
      <t>ゼンシアイ</t>
    </rPh>
    <rPh sb="13" eb="15">
      <t>カイシ</t>
    </rPh>
    <phoneticPr fontId="2"/>
  </si>
  <si>
    <t>ウォターボーイ（２名）とボールボーイ（２名）及び、セーフテｨーアシスタントは各チームで担当する事</t>
    <phoneticPr fontId="2"/>
  </si>
  <si>
    <t>ビデオ撮影は各チーム１名とする</t>
    <rPh sb="3" eb="5">
      <t>サツエイ</t>
    </rPh>
    <rPh sb="6" eb="7">
      <t>カク</t>
    </rPh>
    <rPh sb="11" eb="12">
      <t>メイ</t>
    </rPh>
    <phoneticPr fontId="2"/>
  </si>
  <si>
    <t>大会役員</t>
    <rPh sb="0" eb="4">
      <t>タイカイヤクイン</t>
    </rPh>
    <phoneticPr fontId="2"/>
  </si>
  <si>
    <t>大会委員のブリーフィングは、第１試合開始の30分前とする</t>
    <rPh sb="0" eb="2">
      <t>タイカイ</t>
    </rPh>
    <rPh sb="23" eb="24">
      <t>フン</t>
    </rPh>
    <phoneticPr fontId="2"/>
  </si>
  <si>
    <t>眞嶋　寛育</t>
    <rPh sb="0" eb="2">
      <t>マジマ</t>
    </rPh>
    <rPh sb="3" eb="5">
      <t>ヒロイク</t>
    </rPh>
    <phoneticPr fontId="2"/>
  </si>
  <si>
    <t>■大会副理事</t>
    <rPh sb="1" eb="3">
      <t>タイカイ</t>
    </rPh>
    <rPh sb="3" eb="6">
      <t>フクリジ</t>
    </rPh>
    <phoneticPr fontId="2"/>
  </si>
  <si>
    <t>（スクール連盟中学委員長）</t>
    <rPh sb="5" eb="7">
      <t>レンメイ</t>
    </rPh>
    <rPh sb="7" eb="9">
      <t>チュウガク</t>
    </rPh>
    <rPh sb="9" eb="11">
      <t>イイン</t>
    </rPh>
    <rPh sb="11" eb="12">
      <t>ナガ</t>
    </rPh>
    <phoneticPr fontId="2"/>
  </si>
  <si>
    <t>上野　隆司</t>
    <rPh sb="0" eb="2">
      <t>ウエノ</t>
    </rPh>
    <rPh sb="3" eb="5">
      <t>タカシ</t>
    </rPh>
    <phoneticPr fontId="2"/>
  </si>
  <si>
    <t>●総務委員</t>
    <phoneticPr fontId="2"/>
  </si>
  <si>
    <t>●競技委員</t>
    <rPh sb="1" eb="3">
      <t>キョウギ</t>
    </rPh>
    <rPh sb="3" eb="5">
      <t>イイン</t>
    </rPh>
    <phoneticPr fontId="2"/>
  </si>
  <si>
    <t>●記録委員</t>
    <rPh sb="1" eb="3">
      <t>キロク</t>
    </rPh>
    <rPh sb="3" eb="5">
      <t>イイン</t>
    </rPh>
    <phoneticPr fontId="2"/>
  </si>
  <si>
    <t>矢木（宝塚RS）　後藤（西神戸RS)　　伍々（西宮Jr）　</t>
    <rPh sb="0" eb="2">
      <t>ヤギ</t>
    </rPh>
    <rPh sb="3" eb="5">
      <t>タカラツカ</t>
    </rPh>
    <rPh sb="9" eb="11">
      <t>ゴトウ</t>
    </rPh>
    <rPh sb="12" eb="15">
      <t>ニシコウベ</t>
    </rPh>
    <rPh sb="20" eb="21">
      <t>ゴ</t>
    </rPh>
    <rPh sb="23" eb="25">
      <t>ニシノミヤ</t>
    </rPh>
    <phoneticPr fontId="2"/>
  </si>
  <si>
    <t>●医務委員</t>
    <rPh sb="1" eb="3">
      <t>イム</t>
    </rPh>
    <rPh sb="3" eb="5">
      <t>イイン</t>
    </rPh>
    <phoneticPr fontId="2"/>
  </si>
  <si>
    <t>岡田　文明（医務委員長）</t>
    <rPh sb="0" eb="2">
      <t>オカダ</t>
    </rPh>
    <rPh sb="3" eb="5">
      <t>フミアキ</t>
    </rPh>
    <rPh sb="6" eb="8">
      <t>イム</t>
    </rPh>
    <rPh sb="8" eb="11">
      <t>イインチョウ</t>
    </rPh>
    <phoneticPr fontId="2"/>
  </si>
  <si>
    <t>●審判委員</t>
    <rPh sb="1" eb="5">
      <t>シンパンイイン</t>
    </rPh>
    <phoneticPr fontId="2"/>
  </si>
  <si>
    <t>田村　正信（レフリー委員会委員長）</t>
    <rPh sb="0" eb="2">
      <t>タムラ</t>
    </rPh>
    <rPh sb="3" eb="5">
      <t>マサノブ</t>
    </rPh>
    <rPh sb="10" eb="13">
      <t>イインカイ</t>
    </rPh>
    <rPh sb="13" eb="16">
      <t>イインチョウ</t>
    </rPh>
    <phoneticPr fontId="2"/>
  </si>
  <si>
    <t>ジャージは各チーム毎試合２種類用意し、ドレスチェックの際に当該チームで決定する</t>
    <rPh sb="5" eb="6">
      <t>カク</t>
    </rPh>
    <rPh sb="9" eb="12">
      <t>マイシアイ</t>
    </rPh>
    <rPh sb="13" eb="15">
      <t>シュルイ</t>
    </rPh>
    <rPh sb="15" eb="17">
      <t>ヨウイ</t>
    </rPh>
    <rPh sb="27" eb="28">
      <t>サイ</t>
    </rPh>
    <rPh sb="29" eb="31">
      <t>トウガイ</t>
    </rPh>
    <rPh sb="35" eb="37">
      <t>ケッテイ</t>
    </rPh>
    <phoneticPr fontId="2"/>
  </si>
  <si>
    <t>芦屋RS</t>
    <phoneticPr fontId="2"/>
  </si>
  <si>
    <t>三田RCJ</t>
    <phoneticPr fontId="2"/>
  </si>
  <si>
    <t>宝塚RS</t>
    <phoneticPr fontId="2"/>
  </si>
  <si>
    <t>第22回兵庫県中学生RS新人戦　日程</t>
    <rPh sb="16" eb="18">
      <t>ニッテイ</t>
    </rPh>
    <phoneticPr fontId="2"/>
  </si>
  <si>
    <t>今大会の全試合に於いて15分ハーフで行う（ランニングタイム）</t>
    <phoneticPr fontId="2"/>
  </si>
  <si>
    <t>イエローカード：試合時間の1/4の時間退場処分（１５分ハーフで４分間のシンビン）</t>
    <phoneticPr fontId="2"/>
  </si>
  <si>
    <t>灘浜人工芝グラウンド</t>
    <rPh sb="0" eb="2">
      <t>ナダハマ</t>
    </rPh>
    <rPh sb="2" eb="5">
      <t>ジンコウシバ</t>
    </rPh>
    <phoneticPr fontId="2"/>
  </si>
  <si>
    <t>１回戦</t>
    <rPh sb="1" eb="3">
      <t>カイセン</t>
    </rPh>
    <phoneticPr fontId="2"/>
  </si>
  <si>
    <t>２回戦</t>
    <rPh sb="1" eb="3">
      <t>カイセン</t>
    </rPh>
    <phoneticPr fontId="2"/>
  </si>
  <si>
    <t>決勝</t>
    <rPh sb="0" eb="2">
      <t>ケッショウ</t>
    </rPh>
    <phoneticPr fontId="2"/>
  </si>
  <si>
    <t>準決勝</t>
    <rPh sb="0" eb="3">
      <t>ジュンケッショウ</t>
    </rPh>
    <phoneticPr fontId="2"/>
  </si>
  <si>
    <t>新人戦実施方法</t>
    <rPh sb="0" eb="3">
      <t>シンジンセン</t>
    </rPh>
    <rPh sb="3" eb="5">
      <t>ジッシ</t>
    </rPh>
    <phoneticPr fontId="2"/>
  </si>
  <si>
    <t>敗者は順位決定戦を実施。</t>
    <rPh sb="0" eb="2">
      <t>ハイシャ</t>
    </rPh>
    <rPh sb="3" eb="8">
      <t>ジュンイケッテイセン</t>
    </rPh>
    <rPh sb="9" eb="11">
      <t>ジッシ</t>
    </rPh>
    <phoneticPr fontId="2"/>
  </si>
  <si>
    <t>トーナメントにより順位を決定する。</t>
    <rPh sb="9" eb="11">
      <t>ジュンイ</t>
    </rPh>
    <rPh sb="12" eb="14">
      <t>ケッテイ</t>
    </rPh>
    <phoneticPr fontId="2"/>
  </si>
  <si>
    <t>同点の場合は、①当該チームのトライ数　／　②抽選　の準で次戦への進出を決定する。</t>
    <phoneticPr fontId="2"/>
  </si>
  <si>
    <t>大会結果により春季大会のシードと予選リーグの組み合わせに適用する。</t>
    <rPh sb="16" eb="18">
      <t>ヨセン</t>
    </rPh>
    <rPh sb="22" eb="23">
      <t>ク</t>
    </rPh>
    <rPh sb="24" eb="25">
      <t>ア</t>
    </rPh>
    <rPh sb="28" eb="30">
      <t>テキヨウ</t>
    </rPh>
    <phoneticPr fontId="2"/>
  </si>
  <si>
    <t>大会結果の春季大会への順位反映</t>
    <phoneticPr fontId="2"/>
  </si>
  <si>
    <t>㉒</t>
    <phoneticPr fontId="2"/>
  </si>
  <si>
    <t>西神戸RS</t>
    <phoneticPr fontId="2"/>
  </si>
  <si>
    <t>兵庫県RS</t>
    <phoneticPr fontId="2"/>
  </si>
  <si>
    <t>尼崎RS</t>
    <phoneticPr fontId="2"/>
  </si>
  <si>
    <t>⑫</t>
    <phoneticPr fontId="2"/>
  </si>
  <si>
    <t>⑬</t>
    <phoneticPr fontId="2"/>
  </si>
  <si>
    <t>伊丹RS</t>
    <phoneticPr fontId="2"/>
  </si>
  <si>
    <t>㉑</t>
    <phoneticPr fontId="2"/>
  </si>
  <si>
    <t>⑳</t>
    <phoneticPr fontId="2"/>
  </si>
  <si>
    <t>⑭</t>
    <phoneticPr fontId="2"/>
  </si>
  <si>
    <t>⑮</t>
    <phoneticPr fontId="2"/>
  </si>
  <si>
    <t>⑧</t>
    <phoneticPr fontId="2"/>
  </si>
  <si>
    <t>⑨</t>
    <phoneticPr fontId="2"/>
  </si>
  <si>
    <t>⑲</t>
    <phoneticPr fontId="2"/>
  </si>
  <si>
    <t>⑩</t>
    <phoneticPr fontId="2"/>
  </si>
  <si>
    <t>⑪</t>
    <phoneticPr fontId="2"/>
  </si>
  <si>
    <t>①</t>
  </si>
  <si>
    <t>③</t>
  </si>
  <si>
    <t>⑤</t>
  </si>
  <si>
    <t>④</t>
    <phoneticPr fontId="2"/>
  </si>
  <si>
    <t>②</t>
    <phoneticPr fontId="2"/>
  </si>
  <si>
    <t>11.12.13位</t>
    <rPh sb="8" eb="9">
      <t>イ</t>
    </rPh>
    <phoneticPr fontId="2"/>
  </si>
  <si>
    <t>⑥</t>
    <phoneticPr fontId="2"/>
  </si>
  <si>
    <t>⑦</t>
    <phoneticPr fontId="2"/>
  </si>
  <si>
    <t>⑰</t>
    <phoneticPr fontId="2"/>
  </si>
  <si>
    <t>⑱</t>
    <phoneticPr fontId="2"/>
  </si>
  <si>
    <t>⑯</t>
    <phoneticPr fontId="2"/>
  </si>
  <si>
    <t>大会要項</t>
    <rPh sb="0" eb="2">
      <t>タイカイ</t>
    </rPh>
    <rPh sb="2" eb="4">
      <t>ヨウコウ</t>
    </rPh>
    <phoneticPr fontId="2"/>
  </si>
  <si>
    <t>トーナメント表</t>
    <rPh sb="6" eb="7">
      <t>ヒョウ</t>
    </rPh>
    <phoneticPr fontId="2"/>
  </si>
  <si>
    <t>川西市RS</t>
    <phoneticPr fontId="2"/>
  </si>
  <si>
    <t>神戸RCU</t>
    <phoneticPr fontId="2"/>
  </si>
  <si>
    <t>西宮JRC</t>
    <phoneticPr fontId="2"/>
  </si>
  <si>
    <t>姫路RS</t>
    <phoneticPr fontId="2"/>
  </si>
  <si>
    <t>３位</t>
    <rPh sb="1" eb="2">
      <t>イ</t>
    </rPh>
    <phoneticPr fontId="2"/>
  </si>
  <si>
    <t>優勝</t>
    <rPh sb="0" eb="2">
      <t>ユウショウ</t>
    </rPh>
    <phoneticPr fontId="2"/>
  </si>
  <si>
    <t>①</t>
    <phoneticPr fontId="2"/>
  </si>
  <si>
    <t>③</t>
    <phoneticPr fontId="2"/>
  </si>
  <si>
    <t>⑤</t>
    <phoneticPr fontId="2"/>
  </si>
  <si>
    <t>表番号</t>
    <rPh sb="0" eb="1">
      <t>ヒョウ</t>
    </rPh>
    <rPh sb="1" eb="3">
      <t>バンゴウ</t>
    </rPh>
    <phoneticPr fontId="2"/>
  </si>
  <si>
    <t>９位</t>
    <rPh sb="1" eb="2">
      <t>イ</t>
    </rPh>
    <phoneticPr fontId="2"/>
  </si>
  <si>
    <t>令和6年1月14日～2月11日</t>
    <rPh sb="0" eb="2">
      <t>レイワ</t>
    </rPh>
    <rPh sb="3" eb="4">
      <t>ネン</t>
    </rPh>
    <rPh sb="5" eb="6">
      <t>ガツ</t>
    </rPh>
    <rPh sb="8" eb="9">
      <t>ヒ</t>
    </rPh>
    <rPh sb="11" eb="12">
      <t>ガツ</t>
    </rPh>
    <rPh sb="14" eb="15">
      <t>カ</t>
    </rPh>
    <phoneticPr fontId="2"/>
  </si>
  <si>
    <t>5日目</t>
    <rPh sb="1" eb="2">
      <t>ヒ</t>
    </rPh>
    <rPh sb="2" eb="3">
      <t>メ</t>
    </rPh>
    <phoneticPr fontId="2"/>
  </si>
  <si>
    <t>灘浜G</t>
  </si>
  <si>
    <t>日岡山公園グラウンド</t>
    <phoneticPr fontId="2"/>
  </si>
  <si>
    <t>灘浜人工芝グラウンド</t>
    <phoneticPr fontId="2"/>
  </si>
  <si>
    <t>2025年度　第23回兵庫県中学生RS新人戦</t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</si>
  <si>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</si>
  <si>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野中　孝介</t>
    <rPh sb="0" eb="2">
      <t>ノナカ</t>
    </rPh>
    <rPh sb="3" eb="5">
      <t>コウスケ</t>
    </rPh>
    <phoneticPr fontId="2"/>
  </si>
  <si>
    <t>眞嶋　寛育</t>
    <rPh sb="0" eb="2">
      <t>マジマ</t>
    </rPh>
    <rPh sb="3" eb="4">
      <t>カン</t>
    </rPh>
    <rPh sb="4" eb="5">
      <t>イク</t>
    </rPh>
    <phoneticPr fontId="2"/>
  </si>
  <si>
    <t>百合野　慶太</t>
    <rPh sb="0" eb="3">
      <t>ユリノ</t>
    </rPh>
    <rPh sb="4" eb="6">
      <t>ケイタ</t>
    </rPh>
    <phoneticPr fontId="2"/>
  </si>
  <si>
    <t>前田　覚</t>
    <rPh sb="0" eb="2">
      <t>マエダ</t>
    </rPh>
    <rPh sb="3" eb="4">
      <t>カク</t>
    </rPh>
    <phoneticPr fontId="2"/>
  </si>
  <si>
    <t>小牧　慶太</t>
    <rPh sb="0" eb="2">
      <t>コマキ</t>
    </rPh>
    <rPh sb="3" eb="5">
      <t>ケイタ</t>
    </rPh>
    <phoneticPr fontId="2"/>
  </si>
  <si>
    <t>兵庫県ラグビースクール</t>
    <phoneticPr fontId="2"/>
  </si>
  <si>
    <t>伊丹ラグビースクール</t>
    <phoneticPr fontId="2"/>
  </si>
  <si>
    <t>川西市ラグビースクール</t>
    <phoneticPr fontId="2"/>
  </si>
  <si>
    <t>（兵庫県ラグビースクール連盟中学委員長）</t>
    <rPh sb="14" eb="16">
      <t>チュウガク</t>
    </rPh>
    <rPh sb="16" eb="19">
      <t>イインチョウ</t>
    </rPh>
    <phoneticPr fontId="2"/>
  </si>
  <si>
    <t>（川西市ラグビースクール）</t>
    <phoneticPr fontId="2"/>
  </si>
  <si>
    <t>（伊丹ラグビースクール）</t>
    <phoneticPr fontId="2"/>
  </si>
  <si>
    <t>（兵庫県ラグビースクール）</t>
    <phoneticPr fontId="2"/>
  </si>
  <si>
    <t>男子：</t>
    <rPh sb="0" eb="2">
      <t>ダンシ</t>
    </rPh>
    <phoneticPr fontId="2"/>
  </si>
  <si>
    <t>女子：</t>
    <rPh sb="0" eb="2">
      <t>ジョシ</t>
    </rPh>
    <phoneticPr fontId="2"/>
  </si>
  <si>
    <t>宝塚RS／西神戸RS／西宮JRC／兵庫県RS／姫路RS／播州RC／阪神JRC</t>
    <rPh sb="33" eb="35">
      <t>ハンシン</t>
    </rPh>
    <phoneticPr fontId="2"/>
  </si>
  <si>
    <t>参加チーム　合計１６チーム</t>
    <phoneticPr fontId="2"/>
  </si>
  <si>
    <t>単独（13チーム）</t>
    <phoneticPr fontId="2"/>
  </si>
  <si>
    <t>合同（２チーム）</t>
    <phoneticPr fontId="2"/>
  </si>
  <si>
    <t>SICS/ 芦屋RS／伊丹RS／川西市RS／神戸RCU／兵庫県RS</t>
    <rPh sb="6" eb="8">
      <t>アシヤ</t>
    </rPh>
    <rPh sb="11" eb="13">
      <t>イタミ</t>
    </rPh>
    <rPh sb="16" eb="19">
      <t>カワニシシ</t>
    </rPh>
    <rPh sb="22" eb="24">
      <t>コウベ</t>
    </rPh>
    <rPh sb="28" eb="31">
      <t>ヒョウゴケン</t>
    </rPh>
    <phoneticPr fontId="2"/>
  </si>
  <si>
    <t>植田（芦屋RS）</t>
    <rPh sb="0" eb="2">
      <t>ウエダ</t>
    </rPh>
    <rPh sb="3" eb="5">
      <t>アシヤ</t>
    </rPh>
    <phoneticPr fontId="2"/>
  </si>
  <si>
    <t>阪神ジュニアラガーズクラブ</t>
    <rPh sb="0" eb="2">
      <t>ハンシン</t>
    </rPh>
    <phoneticPr fontId="2"/>
  </si>
  <si>
    <t>阪神JRC</t>
    <rPh sb="0" eb="2">
      <t>ハンシン</t>
    </rPh>
    <phoneticPr fontId="2"/>
  </si>
  <si>
    <t>播州RC／阪神JRC</t>
    <rPh sb="5" eb="7">
      <t>ハンシン</t>
    </rPh>
    <phoneticPr fontId="2"/>
  </si>
  <si>
    <t>百合野（播州RC)　　小倉（阪神JRC)　　有田（姫路RS)</t>
    <rPh sb="14" eb="16">
      <t>ハンシン</t>
    </rPh>
    <rPh sb="22" eb="24">
      <t>アリタ</t>
    </rPh>
    <rPh sb="25" eb="27">
      <t>ヒメジ</t>
    </rPh>
    <phoneticPr fontId="2"/>
  </si>
  <si>
    <t>合同（阪神JRC・播州）</t>
    <rPh sb="0" eb="2">
      <t>ゴウドウ</t>
    </rPh>
    <rPh sb="3" eb="5">
      <t>ハンシン</t>
    </rPh>
    <phoneticPr fontId="2"/>
  </si>
  <si>
    <t>※Exhibition Match</t>
  </si>
  <si>
    <t>①負け</t>
    <rPh sb="1" eb="2">
      <t>マ</t>
    </rPh>
    <phoneticPr fontId="2"/>
  </si>
  <si>
    <t>③負け</t>
    <rPh sb="1" eb="2">
      <t>マ</t>
    </rPh>
    <phoneticPr fontId="2"/>
  </si>
  <si>
    <t>⑤負け</t>
    <rPh sb="1" eb="2">
      <t>マ</t>
    </rPh>
    <phoneticPr fontId="2"/>
  </si>
  <si>
    <t>④負け</t>
    <rPh sb="1" eb="2">
      <t>マ</t>
    </rPh>
    <phoneticPr fontId="2"/>
  </si>
  <si>
    <t>①勝ち</t>
    <rPh sb="1" eb="2">
      <t>カ</t>
    </rPh>
    <phoneticPr fontId="2"/>
  </si>
  <si>
    <t>③勝ち</t>
    <rPh sb="1" eb="2">
      <t>カ</t>
    </rPh>
    <phoneticPr fontId="2"/>
  </si>
  <si>
    <t>⑤勝ち</t>
    <rPh sb="1" eb="2">
      <t>カ</t>
    </rPh>
    <phoneticPr fontId="2"/>
  </si>
  <si>
    <t>④勝ち</t>
    <rPh sb="1" eb="2">
      <t>カ</t>
    </rPh>
    <phoneticPr fontId="2"/>
  </si>
  <si>
    <t>②勝ち</t>
    <rPh sb="1" eb="2">
      <t>カ</t>
    </rPh>
    <phoneticPr fontId="2"/>
  </si>
  <si>
    <t>⑪勝ち</t>
    <rPh sb="1" eb="2">
      <t>カ</t>
    </rPh>
    <phoneticPr fontId="2"/>
  </si>
  <si>
    <t>⑩勝ち</t>
    <rPh sb="1" eb="2">
      <t>カ</t>
    </rPh>
    <phoneticPr fontId="2"/>
  </si>
  <si>
    <t>⑧勝ち</t>
    <rPh sb="1" eb="2">
      <t>カ</t>
    </rPh>
    <phoneticPr fontId="2"/>
  </si>
  <si>
    <t>⑨勝ち</t>
    <rPh sb="1" eb="2">
      <t>カ</t>
    </rPh>
    <phoneticPr fontId="2"/>
  </si>
  <si>
    <t>⑮勝ち</t>
    <rPh sb="1" eb="2">
      <t>カ</t>
    </rPh>
    <phoneticPr fontId="2"/>
  </si>
  <si>
    <t>⑯勝ち</t>
    <rPh sb="1" eb="2">
      <t>カ</t>
    </rPh>
    <phoneticPr fontId="2"/>
  </si>
  <si>
    <t>⑮負け</t>
    <rPh sb="1" eb="2">
      <t>マ</t>
    </rPh>
    <phoneticPr fontId="2"/>
  </si>
  <si>
    <t>⑯負け</t>
    <rPh sb="1" eb="2">
      <t>マ</t>
    </rPh>
    <phoneticPr fontId="2"/>
  </si>
  <si>
    <t>⑧負け</t>
    <rPh sb="1" eb="2">
      <t>マ</t>
    </rPh>
    <phoneticPr fontId="2"/>
  </si>
  <si>
    <t>⑨負け</t>
    <rPh sb="1" eb="2">
      <t>マ</t>
    </rPh>
    <phoneticPr fontId="2"/>
  </si>
  <si>
    <t>⑩負け</t>
    <rPh sb="1" eb="2">
      <t>マ</t>
    </rPh>
    <phoneticPr fontId="2"/>
  </si>
  <si>
    <t>⑪負け</t>
    <rPh sb="1" eb="2">
      <t>マ</t>
    </rPh>
    <phoneticPr fontId="2"/>
  </si>
  <si>
    <t>⑥負け</t>
    <rPh sb="1" eb="2">
      <t>マ</t>
    </rPh>
    <phoneticPr fontId="2"/>
  </si>
  <si>
    <t>⑦負け</t>
    <rPh sb="1" eb="2">
      <t>マ</t>
    </rPh>
    <phoneticPr fontId="2"/>
  </si>
  <si>
    <t>⑫勝ち</t>
    <rPh sb="1" eb="2">
      <t>カ</t>
    </rPh>
    <phoneticPr fontId="2"/>
  </si>
  <si>
    <t>⑥勝ち</t>
    <rPh sb="1" eb="2">
      <t>カ</t>
    </rPh>
    <phoneticPr fontId="2"/>
  </si>
  <si>
    <t>⑦勝ち</t>
    <rPh sb="1" eb="2">
      <t>カ</t>
    </rPh>
    <phoneticPr fontId="2"/>
  </si>
  <si>
    <t>7、8位</t>
    <rPh sb="3" eb="4">
      <t>イ</t>
    </rPh>
    <phoneticPr fontId="2"/>
  </si>
  <si>
    <t>5.6位</t>
    <rPh sb="3" eb="4">
      <t>イ</t>
    </rPh>
    <phoneticPr fontId="2"/>
  </si>
  <si>
    <t>⑬勝ち</t>
    <rPh sb="1" eb="2">
      <t>カ</t>
    </rPh>
    <phoneticPr fontId="2"/>
  </si>
  <si>
    <t>⑭勝ち</t>
    <rPh sb="1" eb="2">
      <t>カ</t>
    </rPh>
    <phoneticPr fontId="2"/>
  </si>
  <si>
    <t>⑬負け</t>
    <rPh sb="1" eb="2">
      <t>マ</t>
    </rPh>
    <phoneticPr fontId="2"/>
  </si>
  <si>
    <t>⑭負け</t>
    <rPh sb="1" eb="2">
      <t>マ</t>
    </rPh>
    <phoneticPr fontId="2"/>
  </si>
  <si>
    <t>②負け</t>
    <rPh sb="1" eb="2">
      <t>マ</t>
    </rPh>
    <phoneticPr fontId="2"/>
  </si>
  <si>
    <t>女子</t>
    <rPh sb="0" eb="2">
      <t>ジョシ</t>
    </rPh>
    <phoneticPr fontId="2"/>
  </si>
  <si>
    <t>※　②負け</t>
    <rPh sb="3" eb="4">
      <t>マ</t>
    </rPh>
    <phoneticPr fontId="2"/>
  </si>
  <si>
    <t>宝塚花屋敷グランド</t>
    <rPh sb="0" eb="2">
      <t>タカラヅカ</t>
    </rPh>
    <rPh sb="2" eb="5">
      <t>ハナヤシキ</t>
    </rPh>
    <phoneticPr fontId="2"/>
  </si>
  <si>
    <t>花屋敷G</t>
    <rPh sb="0" eb="3">
      <t>ハナヤシキ</t>
    </rPh>
    <phoneticPr fontId="2"/>
  </si>
  <si>
    <t>駐車場は、8:30　乗り入れ開始</t>
    <rPh sb="0" eb="3">
      <t>チュウシャジョウ</t>
    </rPh>
    <rPh sb="10" eb="11">
      <t>ノ</t>
    </rPh>
    <rPh sb="12" eb="13">
      <t>イ</t>
    </rPh>
    <rPh sb="14" eb="16">
      <t>カイシ</t>
    </rPh>
    <phoneticPr fontId="2"/>
  </si>
  <si>
    <t>＊</t>
    <phoneticPr fontId="2"/>
  </si>
  <si>
    <t>宝塚花屋敷」グランド</t>
    <rPh sb="0" eb="2">
      <t>タカラヅカ</t>
    </rPh>
    <rPh sb="2" eb="5">
      <t>ハナヤシキ</t>
    </rPh>
    <phoneticPr fontId="2"/>
  </si>
  <si>
    <t>駐車場は、8:50　乗り入れ開始</t>
    <rPh sb="0" eb="3">
      <t>チュウシャジョウ</t>
    </rPh>
    <rPh sb="10" eb="11">
      <t>ノ</t>
    </rPh>
    <rPh sb="12" eb="13">
      <t>イ</t>
    </rPh>
    <rPh sb="14" eb="16">
      <t>カイシ</t>
    </rPh>
    <phoneticPr fontId="2"/>
  </si>
  <si>
    <t>マーメイズ兵庫／SCIX</t>
    <rPh sb="5" eb="7">
      <t>ヒョウゴ</t>
    </rPh>
    <phoneticPr fontId="2"/>
  </si>
  <si>
    <t>明石加古川RC／芦屋RS／尼崎RS／伊丹RS／川西市RS／神戸RCU／三田RCJ</t>
    <phoneticPr fontId="2"/>
  </si>
  <si>
    <t>明石加古川RC／芦屋RS／尼崎RS／伊丹RS／川西市RS／神戸RCU</t>
    <phoneticPr fontId="2"/>
  </si>
  <si>
    <t>神戸RCU</t>
    <rPh sb="0" eb="2">
      <t>コウベ</t>
    </rPh>
    <phoneticPr fontId="2"/>
  </si>
  <si>
    <t>神戸ラグビークラブユニオン</t>
    <rPh sb="0" eb="2">
      <t>コウベ</t>
    </rPh>
    <phoneticPr fontId="2"/>
  </si>
  <si>
    <t>播州RC＋阪神JRC</t>
    <rPh sb="0" eb="2">
      <t>バンシュウ</t>
    </rPh>
    <rPh sb="5" eb="7">
      <t>ハンシン</t>
    </rPh>
    <phoneticPr fontId="2"/>
  </si>
  <si>
    <t>（兵庫県ラグビーフットボール協会会長）</t>
    <phoneticPr fontId="2"/>
  </si>
  <si>
    <t>（兵庫県ラグビーフットボール協会普及育成委員長）</t>
    <rPh sb="16" eb="18">
      <t>フキュウ</t>
    </rPh>
    <rPh sb="18" eb="20">
      <t>イクセイ</t>
    </rPh>
    <rPh sb="20" eb="23">
      <t>イインチョウ</t>
    </rPh>
    <phoneticPr fontId="2"/>
  </si>
  <si>
    <t>斉藤　正樹　　向井　友一郎　　黒田　浩光　　中島　恭哉</t>
    <rPh sb="0" eb="2">
      <t>サイトウ</t>
    </rPh>
    <rPh sb="3" eb="5">
      <t>マサキ</t>
    </rPh>
    <rPh sb="7" eb="9">
      <t>ムカイ</t>
    </rPh>
    <rPh sb="10" eb="13">
      <t>ユウイチロウ</t>
    </rPh>
    <rPh sb="15" eb="17">
      <t>クロダ</t>
    </rPh>
    <rPh sb="18" eb="20">
      <t>ヒロミツ</t>
    </rPh>
    <rPh sb="22" eb="24">
      <t>ナカジマ</t>
    </rPh>
    <rPh sb="25" eb="27">
      <t>キョウヤ</t>
    </rPh>
    <phoneticPr fontId="2"/>
  </si>
  <si>
    <t>山本　邦之　　常深　隼太郎　　北田　力　　八十嶋　仁　　松岡　孝志</t>
    <rPh sb="0" eb="2">
      <t>ヤマモト</t>
    </rPh>
    <rPh sb="3" eb="5">
      <t>クニユキ</t>
    </rPh>
    <rPh sb="7" eb="8">
      <t>ツネ</t>
    </rPh>
    <rPh sb="8" eb="9">
      <t>フカシ</t>
    </rPh>
    <rPh sb="10" eb="11">
      <t>ハヤブサ</t>
    </rPh>
    <rPh sb="11" eb="13">
      <t>タロウ</t>
    </rPh>
    <rPh sb="15" eb="17">
      <t>キタダ</t>
    </rPh>
    <rPh sb="18" eb="19">
      <t>チカラ</t>
    </rPh>
    <rPh sb="21" eb="24">
      <t>ヤソジマ</t>
    </rPh>
    <rPh sb="25" eb="26">
      <t>ヒトシ</t>
    </rPh>
    <rPh sb="28" eb="30">
      <t>マツオカ</t>
    </rPh>
    <rPh sb="31" eb="33">
      <t>タカシ</t>
    </rPh>
    <phoneticPr fontId="2"/>
  </si>
  <si>
    <t>（兵庫県ラグビースクール連盟監査）</t>
    <rPh sb="14" eb="16">
      <t>カンサ</t>
    </rPh>
    <phoneticPr fontId="2"/>
  </si>
  <si>
    <t>（兵庫県ラグビースクール連盟理事長）</t>
    <rPh sb="14" eb="17">
      <t>リジチョウ</t>
    </rPh>
    <phoneticPr fontId="2"/>
  </si>
  <si>
    <t>（兵庫県ラグビースクール連盟副理事長）</t>
    <rPh sb="14" eb="17">
      <t>フクリジ</t>
    </rPh>
    <rPh sb="17" eb="18">
      <t>チョウ</t>
    </rPh>
    <phoneticPr fontId="2"/>
  </si>
  <si>
    <t>北（神戸RCU）　山田（明石加古川RC）　金田（三田RCJ)　　</t>
    <rPh sb="0" eb="1">
      <t>キタ</t>
    </rPh>
    <rPh sb="2" eb="4">
      <t>コウベ</t>
    </rPh>
    <rPh sb="9" eb="11">
      <t>ヤマダ</t>
    </rPh>
    <rPh sb="12" eb="17">
      <t>アカシカコガワ</t>
    </rPh>
    <rPh sb="21" eb="23">
      <t>カネダ</t>
    </rPh>
    <rPh sb="24" eb="26">
      <t>サンダ</t>
    </rPh>
    <phoneticPr fontId="2"/>
  </si>
  <si>
    <t>合同（阪神JRC・播州）</t>
    <phoneticPr fontId="2"/>
  </si>
  <si>
    <t>明石加古川RC</t>
    <phoneticPr fontId="2"/>
  </si>
  <si>
    <t>西神戸RS</t>
  </si>
  <si>
    <t>芦屋RS</t>
  </si>
  <si>
    <t>兵庫県RS</t>
  </si>
  <si>
    <t>明石加古川RC</t>
  </si>
  <si>
    <t>西宮JRC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</si>
</sst>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m&quot;月&quot;dd&quot;日&quot;"/>
    <numFmt numFmtId="177" formatCode="General&quot;分&quot;"/>
    <numFmt numFmtId="178" formatCode="h:mm;@"/>
    <numFmt numFmtId="179" formatCode="m&quot;月&quot;d&quot;日&quot;;@"/>
    <numFmt numFmtId="180" formatCode="0&quot;位&quot;"/>
    <numFmt numFmtId="181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.5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name val="ＭＳ Ｐゴシック"/>
      <family val="3"/>
      <charset val="128"/>
    </font>
    <font>
      <u/>
      <sz val="2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7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25" fillId="3" borderId="1" xfId="0" applyFont="1" applyFill="1" applyBorder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25" fillId="6" borderId="1" xfId="0" applyFont="1" applyFill="1" applyBorder="1">
      <alignment vertical="center"/>
    </xf>
    <xf numFmtId="20" fontId="0" fillId="5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>
      <alignment vertical="center"/>
    </xf>
    <xf numFmtId="0" fontId="0" fillId="5" borderId="0" xfId="0" applyFill="1">
      <alignment vertical="center"/>
    </xf>
    <xf numFmtId="0" fontId="25" fillId="3" borderId="0" xfId="0" applyFont="1" applyFill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20" fontId="25" fillId="4" borderId="1" xfId="0" applyNumberFormat="1" applyFont="1" applyFill="1" applyBorder="1" applyAlignment="1" applyProtection="1">
      <alignment horizontal="left" vertical="center"/>
      <protection locked="0"/>
    </xf>
    <xf numFmtId="20" fontId="0" fillId="0" borderId="0" xfId="0" applyNumberFormat="1">
      <alignment vertical="center"/>
    </xf>
    <xf numFmtId="0" fontId="25" fillId="6" borderId="1" xfId="0" applyFont="1" applyFill="1" applyBorder="1" applyAlignment="1">
      <alignment horizontal="center" vertical="center"/>
    </xf>
    <xf numFmtId="177" fontId="25" fillId="4" borderId="1" xfId="0" applyNumberFormat="1" applyFont="1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>
      <alignment vertic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20" fontId="0" fillId="7" borderId="1" xfId="0" applyNumberFormat="1" applyFill="1" applyBorder="1">
      <alignment vertical="center"/>
    </xf>
    <xf numFmtId="0" fontId="0" fillId="7" borderId="0" xfId="0" applyFill="1">
      <alignment vertical="center"/>
    </xf>
    <xf numFmtId="0" fontId="0" fillId="4" borderId="0" xfId="0" applyFill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0" fontId="0" fillId="2" borderId="0" xfId="0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8" borderId="1" xfId="0" applyFont="1" applyFill="1" applyBorder="1">
      <alignment vertical="center"/>
    </xf>
    <xf numFmtId="0" fontId="7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" fillId="0" borderId="0" xfId="4" applyAlignment="1">
      <alignment vertical="center"/>
    </xf>
    <xf numFmtId="0" fontId="26" fillId="0" borderId="0" xfId="3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3" applyFont="1" applyAlignment="1">
      <alignment horizontal="left"/>
    </xf>
    <xf numFmtId="0" fontId="27" fillId="0" borderId="0" xfId="3" applyFont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6" fillId="0" borderId="0" xfId="3" applyFont="1" applyAlignment="1">
      <alignment horizontal="left"/>
    </xf>
    <xf numFmtId="0" fontId="27" fillId="0" borderId="0" xfId="3" applyFont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58" fontId="26" fillId="0" borderId="0" xfId="0" applyNumberFormat="1" applyFont="1">
      <alignment vertical="center"/>
    </xf>
    <xf numFmtId="0" fontId="27" fillId="0" borderId="0" xfId="0" applyFont="1">
      <alignment vertical="center"/>
    </xf>
    <xf numFmtId="0" fontId="26" fillId="0" borderId="0" xfId="3" applyFont="1" applyAlignment="1">
      <alignment horizontal="center" vertical="center" shrinkToFit="1"/>
    </xf>
    <xf numFmtId="0" fontId="29" fillId="0" borderId="0" xfId="3" applyFont="1" applyAlignment="1">
      <alignment horizontal="left" vertical="center"/>
    </xf>
    <xf numFmtId="0" fontId="26" fillId="0" borderId="0" xfId="3" applyFont="1" applyAlignment="1">
      <alignment horizontal="left" vertical="top"/>
    </xf>
    <xf numFmtId="0" fontId="16" fillId="0" borderId="0" xfId="0" applyFont="1" applyAlignment="1">
      <alignment vertical="center" justifyLastLine="1"/>
    </xf>
    <xf numFmtId="56" fontId="4" fillId="0" borderId="0" xfId="0" applyNumberFormat="1" applyFont="1" applyAlignment="1" applyProtection="1">
      <alignment vertical="center" shrinkToFit="1"/>
      <protection locked="0"/>
    </xf>
    <xf numFmtId="56" fontId="4" fillId="0" borderId="0" xfId="0" applyNumberFormat="1" applyFont="1" applyProtection="1">
      <alignment vertical="center"/>
      <protection locked="0"/>
    </xf>
    <xf numFmtId="0" fontId="5" fillId="9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56" fontId="3" fillId="0" borderId="0" xfId="0" applyNumberFormat="1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0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20" fontId="3" fillId="0" borderId="0" xfId="0" applyNumberFormat="1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0" fontId="3" fillId="0" borderId="6" xfId="0" applyNumberFormat="1" applyFont="1" applyBorder="1" applyAlignment="1" applyProtection="1">
      <alignment horizontal="center" vertical="center" shrinkToFit="1"/>
      <protection locked="0"/>
    </xf>
    <xf numFmtId="56" fontId="3" fillId="0" borderId="8" xfId="0" applyNumberFormat="1" applyFont="1" applyBorder="1" applyAlignment="1" applyProtection="1">
      <alignment horizontal="center" vertical="center"/>
      <protection locked="0"/>
    </xf>
    <xf numFmtId="56" fontId="3" fillId="0" borderId="9" xfId="0" applyNumberFormat="1" applyFont="1" applyBorder="1" applyAlignment="1" applyProtection="1">
      <alignment horizontal="center" vertical="center"/>
      <protection locked="0"/>
    </xf>
    <xf numFmtId="56" fontId="3" fillId="0" borderId="0" xfId="0" applyNumberFormat="1" applyFont="1" applyProtection="1">
      <alignment vertical="center"/>
      <protection locked="0"/>
    </xf>
    <xf numFmtId="20" fontId="3" fillId="0" borderId="5" xfId="0" applyNumberFormat="1" applyFont="1" applyBorder="1" applyAlignment="1" applyProtection="1">
      <alignment horizontal="center" vertical="center"/>
      <protection locked="0"/>
    </xf>
    <xf numFmtId="56" fontId="3" fillId="0" borderId="5" xfId="0" applyNumberFormat="1" applyFont="1" applyBorder="1" applyAlignment="1" applyProtection="1">
      <alignment horizontal="center" vertical="center"/>
      <protection locked="0"/>
    </xf>
    <xf numFmtId="20" fontId="3" fillId="0" borderId="0" xfId="0" applyNumberFormat="1" applyFont="1" applyProtection="1">
      <alignment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56" fontId="20" fillId="0" borderId="0" xfId="0" applyNumberFormat="1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56" fontId="20" fillId="0" borderId="5" xfId="0" applyNumberFormat="1" applyFont="1" applyBorder="1" applyAlignment="1" applyProtection="1">
      <alignment horizontal="center" vertical="center"/>
      <protection locked="0"/>
    </xf>
    <xf numFmtId="20" fontId="3" fillId="0" borderId="3" xfId="0" applyNumberFormat="1" applyFont="1" applyBorder="1" applyProtection="1">
      <alignment vertical="center"/>
      <protection locked="0"/>
    </xf>
    <xf numFmtId="0" fontId="21" fillId="0" borderId="0" xfId="0" applyFont="1" applyAlignment="1">
      <alignment horizontal="center" vertical="distributed" textRotation="255"/>
    </xf>
    <xf numFmtId="0" fontId="22" fillId="0" borderId="5" xfId="0" applyFont="1" applyBorder="1" applyAlignment="1" applyProtection="1">
      <alignment horizontal="center" vertical="top" textRotation="255"/>
      <protection locked="0"/>
    </xf>
    <xf numFmtId="0" fontId="22" fillId="0" borderId="0" xfId="0" applyFont="1" applyAlignment="1" applyProtection="1">
      <alignment horizontal="center" vertical="top" textRotation="255"/>
      <protection locked="0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3" fillId="0" borderId="0" xfId="0" quotePrefix="1" applyNumberFormat="1" applyFont="1" applyProtection="1">
      <alignment vertical="center"/>
      <protection locked="0"/>
    </xf>
    <xf numFmtId="181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distributed" textRotation="255"/>
    </xf>
    <xf numFmtId="0" fontId="0" fillId="0" borderId="11" xfId="0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12" xfId="5" applyFont="1" applyBorder="1" applyAlignment="1">
      <alignment horizontal="center" vertical="center" shrinkToFit="1"/>
    </xf>
    <xf numFmtId="0" fontId="12" fillId="0" borderId="13" xfId="5" applyFont="1" applyBorder="1" applyAlignment="1">
      <alignment horizontal="center" vertical="center" shrinkToFit="1"/>
    </xf>
    <xf numFmtId="0" fontId="12" fillId="0" borderId="14" xfId="5" applyFont="1" applyBorder="1" applyAlignment="1">
      <alignment horizontal="center" vertical="center" shrinkToFit="1"/>
    </xf>
    <xf numFmtId="0" fontId="12" fillId="0" borderId="15" xfId="5" applyFont="1" applyBorder="1" applyAlignment="1">
      <alignment horizontal="center" vertical="center" shrinkToFit="1"/>
    </xf>
    <xf numFmtId="0" fontId="12" fillId="0" borderId="16" xfId="5" applyFont="1" applyBorder="1" applyAlignment="1">
      <alignment horizontal="center" vertical="center" shrinkToFit="1"/>
    </xf>
    <xf numFmtId="0" fontId="12" fillId="0" borderId="17" xfId="5" applyFont="1" applyBorder="1" applyAlignment="1">
      <alignment horizontal="center" vertical="center" shrinkToFit="1"/>
    </xf>
    <xf numFmtId="0" fontId="12" fillId="0" borderId="18" xfId="5" applyFont="1" applyBorder="1" applyAlignment="1">
      <alignment horizontal="center" vertical="center" shrinkToFit="1"/>
    </xf>
    <xf numFmtId="0" fontId="12" fillId="0" borderId="19" xfId="5" applyFont="1" applyBorder="1" applyAlignment="1">
      <alignment horizontal="center" vertical="center" shrinkToFit="1"/>
    </xf>
    <xf numFmtId="0" fontId="12" fillId="0" borderId="20" xfId="5" applyFont="1" applyBorder="1" applyAlignment="1">
      <alignment horizontal="center" vertical="center" shrinkToFit="1"/>
    </xf>
    <xf numFmtId="0" fontId="12" fillId="0" borderId="8" xfId="5" applyFont="1" applyBorder="1" applyAlignment="1">
      <alignment horizontal="center" vertical="center" shrinkToFit="1"/>
    </xf>
    <xf numFmtId="0" fontId="12" fillId="0" borderId="21" xfId="5" applyFont="1" applyBorder="1" applyAlignment="1">
      <alignment horizontal="center" vertical="center" shrinkToFit="1"/>
    </xf>
    <xf numFmtId="0" fontId="12" fillId="0" borderId="22" xfId="5" applyFont="1" applyBorder="1" applyAlignment="1">
      <alignment horizontal="center" vertical="center" shrinkToFit="1"/>
    </xf>
    <xf numFmtId="0" fontId="12" fillId="0" borderId="23" xfId="5" applyFont="1" applyBorder="1" applyAlignment="1">
      <alignment horizontal="center" vertical="center" shrinkToFit="1"/>
    </xf>
    <xf numFmtId="0" fontId="12" fillId="0" borderId="6" xfId="5" applyFont="1" applyBorder="1" applyAlignment="1">
      <alignment horizontal="center" vertical="center" shrinkToFit="1"/>
    </xf>
    <xf numFmtId="0" fontId="12" fillId="0" borderId="24" xfId="5" applyFont="1" applyBorder="1" applyAlignment="1">
      <alignment horizontal="center" vertical="center" shrinkToFit="1"/>
    </xf>
    <xf numFmtId="0" fontId="5" fillId="0" borderId="25" xfId="5" applyFont="1" applyBorder="1" applyAlignment="1">
      <alignment horizontal="center" vertical="center" shrinkToFit="1"/>
    </xf>
    <xf numFmtId="0" fontId="12" fillId="0" borderId="26" xfId="5" applyFont="1" applyBorder="1" applyAlignment="1">
      <alignment horizontal="center" vertical="center" shrinkToFit="1"/>
    </xf>
    <xf numFmtId="0" fontId="12" fillId="0" borderId="28" xfId="5" applyFont="1" applyBorder="1" applyAlignment="1">
      <alignment horizontal="center" vertical="center" shrinkToFit="1"/>
    </xf>
    <xf numFmtId="0" fontId="12" fillId="0" borderId="29" xfId="5" applyFont="1" applyBorder="1" applyAlignment="1">
      <alignment horizontal="center" vertical="center" shrinkToFit="1"/>
    </xf>
    <xf numFmtId="0" fontId="12" fillId="0" borderId="31" xfId="5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 shrinkToFit="1"/>
    </xf>
    <xf numFmtId="0" fontId="12" fillId="0" borderId="32" xfId="5" applyFont="1" applyBorder="1" applyAlignment="1">
      <alignment horizontal="center" vertical="center" shrinkToFit="1"/>
    </xf>
    <xf numFmtId="0" fontId="12" fillId="0" borderId="33" xfId="5" applyFont="1" applyBorder="1" applyAlignment="1">
      <alignment horizontal="center" vertical="center" shrinkToFit="1"/>
    </xf>
    <xf numFmtId="0" fontId="12" fillId="0" borderId="36" xfId="5" applyFont="1" applyBorder="1" applyAlignment="1">
      <alignment horizontal="center" vertical="center" shrinkToFit="1"/>
    </xf>
    <xf numFmtId="0" fontId="12" fillId="0" borderId="37" xfId="5" applyFont="1" applyBorder="1" applyAlignment="1">
      <alignment horizontal="center" vertical="center" shrinkToFit="1"/>
    </xf>
    <xf numFmtId="0" fontId="12" fillId="0" borderId="38" xfId="5" applyFont="1" applyBorder="1" applyAlignment="1">
      <alignment horizontal="center" vertical="center" shrinkToFit="1"/>
    </xf>
    <xf numFmtId="0" fontId="5" fillId="0" borderId="39" xfId="5" applyFont="1" applyBorder="1" applyAlignment="1">
      <alignment horizontal="center" vertical="center" shrinkToFit="1"/>
    </xf>
    <xf numFmtId="0" fontId="12" fillId="0" borderId="40" xfId="5" applyFont="1" applyBorder="1" applyAlignment="1">
      <alignment horizontal="center" vertical="center" shrinkToFit="1"/>
    </xf>
    <xf numFmtId="0" fontId="5" fillId="0" borderId="26" xfId="5" applyFont="1" applyBorder="1" applyAlignment="1">
      <alignment horizontal="center" vertical="center" shrinkToFit="1"/>
    </xf>
    <xf numFmtId="0" fontId="5" fillId="0" borderId="42" xfId="5" applyFont="1" applyBorder="1" applyAlignment="1">
      <alignment horizontal="center" vertical="center" shrinkToFit="1"/>
    </xf>
    <xf numFmtId="0" fontId="12" fillId="0" borderId="0" xfId="5" applyFont="1" applyAlignment="1">
      <alignment shrinkToFit="1"/>
    </xf>
    <xf numFmtId="0" fontId="12" fillId="0" borderId="0" xfId="5" applyFont="1" applyAlignment="1">
      <alignment horizontal="center" shrinkToFit="1"/>
    </xf>
    <xf numFmtId="20" fontId="12" fillId="0" borderId="43" xfId="5" applyNumberFormat="1" applyFont="1" applyBorder="1" applyAlignment="1">
      <alignment horizontal="center" vertical="center" shrinkToFit="1"/>
    </xf>
    <xf numFmtId="20" fontId="12" fillId="0" borderId="31" xfId="5" applyNumberFormat="1" applyFont="1" applyBorder="1" applyAlignment="1">
      <alignment horizontal="center" vertical="center" shrinkToFit="1"/>
    </xf>
    <xf numFmtId="0" fontId="5" fillId="0" borderId="44" xfId="5" applyFont="1" applyBorder="1" applyAlignment="1">
      <alignment horizontal="center" vertical="center" shrinkToFit="1"/>
    </xf>
    <xf numFmtId="20" fontId="12" fillId="0" borderId="45" xfId="5" applyNumberFormat="1" applyFont="1" applyBorder="1" applyAlignment="1">
      <alignment horizontal="center" vertical="center" shrinkToFit="1"/>
    </xf>
    <xf numFmtId="20" fontId="12" fillId="0" borderId="26" xfId="5" applyNumberFormat="1" applyFont="1" applyBorder="1" applyAlignment="1">
      <alignment horizontal="center" vertical="center" shrinkToFit="1"/>
    </xf>
    <xf numFmtId="20" fontId="12" fillId="0" borderId="18" xfId="5" applyNumberFormat="1" applyFont="1" applyBorder="1" applyAlignment="1">
      <alignment horizontal="center" vertical="center" shrinkToFit="1"/>
    </xf>
    <xf numFmtId="0" fontId="12" fillId="0" borderId="46" xfId="5" applyFont="1" applyBorder="1" applyAlignment="1">
      <alignment horizontal="center" vertical="center" shrinkToFit="1"/>
    </xf>
    <xf numFmtId="0" fontId="5" fillId="0" borderId="47" xfId="5" applyFont="1" applyBorder="1" applyAlignment="1">
      <alignment horizontal="center" vertical="center" shrinkToFit="1"/>
    </xf>
    <xf numFmtId="0" fontId="5" fillId="0" borderId="48" xfId="5" applyFont="1" applyBorder="1" applyAlignment="1">
      <alignment horizontal="center" vertical="center" shrinkToFit="1"/>
    </xf>
    <xf numFmtId="20" fontId="12" fillId="0" borderId="49" xfId="5" applyNumberFormat="1" applyFont="1" applyBorder="1" applyAlignment="1">
      <alignment horizontal="center" vertical="center" shrinkToFit="1"/>
    </xf>
    <xf numFmtId="20" fontId="12" fillId="0" borderId="50" xfId="5" applyNumberFormat="1" applyFont="1" applyBorder="1" applyAlignment="1">
      <alignment horizontal="center" vertical="center" shrinkToFit="1"/>
    </xf>
    <xf numFmtId="0" fontId="5" fillId="0" borderId="51" xfId="5" applyFont="1" applyBorder="1" applyAlignment="1">
      <alignment horizontal="center" vertical="center" shrinkToFit="1"/>
    </xf>
    <xf numFmtId="0" fontId="12" fillId="0" borderId="52" xfId="5" applyFont="1" applyBorder="1" applyAlignment="1">
      <alignment shrinkToFit="1"/>
    </xf>
    <xf numFmtId="0" fontId="12" fillId="0" borderId="13" xfId="5" applyFont="1" applyBorder="1" applyAlignment="1">
      <alignment shrinkToFit="1"/>
    </xf>
    <xf numFmtId="0" fontId="12" fillId="0" borderId="42" xfId="5" applyFont="1" applyBorder="1" applyAlignment="1">
      <alignment shrinkToFit="1"/>
    </xf>
    <xf numFmtId="20" fontId="12" fillId="0" borderId="46" xfId="5" applyNumberFormat="1" applyFont="1" applyBorder="1" applyAlignment="1">
      <alignment horizontal="center" vertical="center" shrinkToFit="1"/>
    </xf>
    <xf numFmtId="20" fontId="12" fillId="0" borderId="53" xfId="5" applyNumberFormat="1" applyFont="1" applyBorder="1" applyAlignment="1">
      <alignment horizontal="center" vertical="center" shrinkToFit="1"/>
    </xf>
    <xf numFmtId="20" fontId="12" fillId="0" borderId="54" xfId="5" applyNumberFormat="1" applyFont="1" applyBorder="1" applyAlignment="1">
      <alignment horizontal="center" vertical="center" shrinkToFit="1"/>
    </xf>
    <xf numFmtId="0" fontId="12" fillId="0" borderId="54" xfId="5" applyFont="1" applyBorder="1" applyAlignment="1">
      <alignment horizontal="center" vertical="center" shrinkToFit="1"/>
    </xf>
    <xf numFmtId="0" fontId="5" fillId="0" borderId="55" xfId="5" applyFont="1" applyBorder="1" applyAlignment="1">
      <alignment horizontal="center" vertical="center" shrinkToFit="1"/>
    </xf>
    <xf numFmtId="0" fontId="5" fillId="0" borderId="56" xfId="5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23" fillId="0" borderId="0" xfId="5" applyFont="1" applyAlignment="1">
      <alignment horizontal="center" shrinkToFit="1"/>
    </xf>
    <xf numFmtId="0" fontId="23" fillId="0" borderId="0" xfId="5" applyFont="1" applyAlignment="1">
      <alignment horizontal="center"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2" fillId="0" borderId="42" xfId="5" applyFont="1" applyBorder="1" applyAlignment="1">
      <alignment horizontal="center" vertical="center" shrinkToFit="1"/>
    </xf>
    <xf numFmtId="56" fontId="3" fillId="0" borderId="11" xfId="0" applyNumberFormat="1" applyFont="1" applyBorder="1" applyAlignment="1" applyProtection="1">
      <alignment horizontal="center" vertical="center"/>
      <protection locked="0"/>
    </xf>
    <xf numFmtId="0" fontId="30" fillId="0" borderId="0" xfId="3" applyFont="1" applyAlignment="1">
      <alignment horizontal="left" vertical="center"/>
    </xf>
    <xf numFmtId="20" fontId="12" fillId="0" borderId="67" xfId="5" applyNumberFormat="1" applyFont="1" applyBorder="1" applyAlignment="1">
      <alignment horizontal="center" vertical="center" shrinkToFit="1"/>
    </xf>
    <xf numFmtId="20" fontId="12" fillId="0" borderId="68" xfId="5" applyNumberFormat="1" applyFont="1" applyBorder="1" applyAlignment="1">
      <alignment horizontal="center" vertical="center" shrinkToFit="1"/>
    </xf>
    <xf numFmtId="0" fontId="12" fillId="0" borderId="27" xfId="5" applyFont="1" applyBorder="1" applyAlignment="1">
      <alignment horizontal="center" vertical="center" shrinkToFit="1"/>
    </xf>
    <xf numFmtId="0" fontId="12" fillId="0" borderId="57" xfId="5" applyFont="1" applyBorder="1" applyAlignment="1">
      <alignment horizontal="center" vertical="center" shrinkToFit="1"/>
    </xf>
    <xf numFmtId="0" fontId="12" fillId="0" borderId="58" xfId="5" applyFont="1" applyBorder="1" applyAlignment="1">
      <alignment horizontal="center" vertical="center" shrinkToFit="1"/>
    </xf>
    <xf numFmtId="0" fontId="5" fillId="0" borderId="38" xfId="5" applyFont="1" applyBorder="1" applyAlignment="1">
      <alignment horizontal="center" vertical="center" shrinkToFit="1"/>
    </xf>
    <xf numFmtId="0" fontId="12" fillId="0" borderId="59" xfId="5" applyFont="1" applyBorder="1" applyAlignment="1">
      <alignment horizontal="center" vertical="center" shrinkToFit="1"/>
    </xf>
    <xf numFmtId="178" fontId="12" fillId="0" borderId="46" xfId="5" applyNumberFormat="1" applyFont="1" applyBorder="1" applyAlignment="1">
      <alignment horizontal="center" vertical="center" shrinkToFit="1"/>
    </xf>
    <xf numFmtId="0" fontId="12" fillId="0" borderId="60" xfId="5" applyFont="1" applyBorder="1" applyAlignment="1">
      <alignment horizontal="center" vertical="center" shrinkToFit="1"/>
    </xf>
    <xf numFmtId="0" fontId="12" fillId="0" borderId="61" xfId="5" applyFont="1" applyBorder="1" applyAlignment="1">
      <alignment horizontal="center" vertical="center" shrinkToFit="1"/>
    </xf>
    <xf numFmtId="0" fontId="5" fillId="0" borderId="23" xfId="5" applyFont="1" applyBorder="1" applyAlignment="1">
      <alignment horizontal="center" vertical="center" shrinkToFit="1"/>
    </xf>
    <xf numFmtId="178" fontId="12" fillId="0" borderId="18" xfId="5" applyNumberFormat="1" applyFont="1" applyBorder="1" applyAlignment="1">
      <alignment horizontal="center" vertical="center" shrinkToFit="1"/>
    </xf>
    <xf numFmtId="0" fontId="12" fillId="0" borderId="46" xfId="5" applyFont="1" applyBorder="1" applyAlignment="1">
      <alignment horizontal="center" vertical="distributed" shrinkToFit="1"/>
    </xf>
    <xf numFmtId="0" fontId="12" fillId="0" borderId="34" xfId="5" applyFont="1" applyBorder="1" applyAlignment="1">
      <alignment shrinkToFit="1"/>
    </xf>
    <xf numFmtId="0" fontId="12" fillId="0" borderId="63" xfId="5" applyFont="1" applyBorder="1" applyAlignment="1">
      <alignment shrinkToFit="1"/>
    </xf>
    <xf numFmtId="0" fontId="12" fillId="0" borderId="65" xfId="5" applyFont="1" applyBorder="1" applyAlignment="1">
      <alignment shrinkToFit="1"/>
    </xf>
    <xf numFmtId="20" fontId="12" fillId="0" borderId="62" xfId="5" applyNumberFormat="1" applyFont="1" applyBorder="1" applyAlignment="1">
      <alignment horizontal="center" vertical="center" shrinkToFit="1"/>
    </xf>
    <xf numFmtId="178" fontId="12" fillId="0" borderId="24" xfId="5" applyNumberFormat="1" applyFont="1" applyBorder="1" applyAlignment="1">
      <alignment horizontal="center" vertical="center" shrinkToFit="1"/>
    </xf>
    <xf numFmtId="0" fontId="12" fillId="0" borderId="63" xfId="5" applyFont="1" applyBorder="1" applyAlignment="1">
      <alignment horizontal="center" vertical="center" shrinkToFit="1"/>
    </xf>
    <xf numFmtId="0" fontId="12" fillId="0" borderId="30" xfId="5" applyFont="1" applyBorder="1" applyAlignment="1">
      <alignment horizontal="center" vertical="center" shrinkToFit="1"/>
    </xf>
    <xf numFmtId="0" fontId="12" fillId="0" borderId="64" xfId="5" applyFont="1" applyBorder="1" applyAlignment="1">
      <alignment horizontal="center" vertical="center" shrinkToFit="1"/>
    </xf>
    <xf numFmtId="0" fontId="12" fillId="0" borderId="65" xfId="5" applyFont="1" applyBorder="1" applyAlignment="1">
      <alignment horizontal="center" vertical="center" shrinkToFit="1"/>
    </xf>
    <xf numFmtId="0" fontId="12" fillId="0" borderId="54" xfId="5" applyFont="1" applyBorder="1" applyAlignment="1">
      <alignment horizontal="center" vertical="distributed" shrinkToFit="1"/>
    </xf>
    <xf numFmtId="0" fontId="5" fillId="0" borderId="66" xfId="5" applyFont="1" applyBorder="1" applyAlignment="1">
      <alignment horizontal="center" vertical="center" shrinkToFit="1"/>
    </xf>
    <xf numFmtId="0" fontId="5" fillId="0" borderId="6" xfId="5" applyFont="1" applyBorder="1" applyAlignment="1">
      <alignment horizontal="center" vertical="center" shrinkToFit="1"/>
    </xf>
    <xf numFmtId="0" fontId="12" fillId="0" borderId="69" xfId="5" applyFont="1" applyBorder="1" applyAlignment="1">
      <alignment horizontal="center" vertical="center" shrinkToFit="1"/>
    </xf>
    <xf numFmtId="0" fontId="5" fillId="0" borderId="25" xfId="7" applyFont="1" applyBorder="1" applyAlignment="1">
      <alignment horizontal="center" vertical="center" shrinkToFit="1"/>
    </xf>
    <xf numFmtId="0" fontId="12" fillId="0" borderId="34" xfId="5" applyFont="1" applyBorder="1" applyAlignment="1">
      <alignment horizontal="center" vertical="center" shrinkToFit="1"/>
    </xf>
    <xf numFmtId="0" fontId="12" fillId="0" borderId="35" xfId="5" applyFont="1" applyBorder="1" applyAlignment="1">
      <alignment horizontal="center" vertical="center" shrinkToFit="1"/>
    </xf>
    <xf numFmtId="0" fontId="12" fillId="0" borderId="18" xfId="5" applyFont="1" applyBorder="1" applyAlignment="1">
      <alignment horizontal="center" vertical="distributed" shrinkToFit="1"/>
    </xf>
    <xf numFmtId="0" fontId="5" fillId="0" borderId="64" xfId="5" applyFont="1" applyBorder="1" applyAlignment="1">
      <alignment horizontal="center" vertical="center" shrinkToFit="1"/>
    </xf>
    <xf numFmtId="0" fontId="12" fillId="0" borderId="70" xfId="5" applyFont="1" applyBorder="1" applyAlignment="1">
      <alignment horizontal="center" vertical="center" shrinkToFit="1"/>
    </xf>
    <xf numFmtId="0" fontId="5" fillId="0" borderId="16" xfId="5" applyFont="1" applyBorder="1" applyAlignment="1">
      <alignment horizontal="center" vertical="center" shrinkToFit="1"/>
    </xf>
    <xf numFmtId="0" fontId="12" fillId="0" borderId="71" xfId="5" applyFont="1" applyBorder="1" applyAlignment="1">
      <alignment horizontal="center" vertical="center" shrinkToFit="1"/>
    </xf>
    <xf numFmtId="0" fontId="5" fillId="0" borderId="8" xfId="5" applyFont="1" applyBorder="1" applyAlignment="1">
      <alignment horizontal="center" vertical="center" shrinkToFit="1"/>
    </xf>
    <xf numFmtId="0" fontId="12" fillId="0" borderId="47" xfId="5" applyFont="1" applyBorder="1" applyAlignment="1">
      <alignment horizontal="center" vertical="center" shrinkToFit="1"/>
    </xf>
    <xf numFmtId="0" fontId="5" fillId="0" borderId="17" xfId="5" applyFont="1" applyBorder="1" applyAlignment="1">
      <alignment horizontal="center" vertical="center" shrinkToFit="1"/>
    </xf>
    <xf numFmtId="0" fontId="12" fillId="0" borderId="24" xfId="5" applyFont="1" applyBorder="1" applyAlignment="1">
      <alignment horizontal="center" vertical="distributed" shrinkToFit="1"/>
    </xf>
    <xf numFmtId="0" fontId="12" fillId="0" borderId="66" xfId="5" applyFont="1" applyBorder="1" applyAlignment="1">
      <alignment horizontal="center" vertical="center" shrinkToFit="1"/>
    </xf>
    <xf numFmtId="0" fontId="12" fillId="0" borderId="41" xfId="5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20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2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alignment vertical="center"/>
      <protection locked="0"/>
    </xf>
    <xf numFmtId="20" fontId="3" fillId="0" borderId="0" xfId="0" applyNumberFormat="1" applyFont="1" applyAlignment="1" applyProtection="1">
      <alignment horizontal="center" vertical="center" shrinkToFit="1"/>
      <protection locked="0"/>
    </xf>
    <xf numFmtId="56" fontId="3" fillId="0" borderId="8" xfId="0" applyNumberFormat="1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56" fontId="3" fillId="0" borderId="3" xfId="0" applyNumberFormat="1" applyFont="1" applyBorder="1" applyProtection="1">
      <alignment vertical="center"/>
      <protection locked="0"/>
    </xf>
    <xf numFmtId="20" fontId="3" fillId="0" borderId="5" xfId="0" applyNumberFormat="1" applyFont="1" applyBorder="1" applyProtection="1">
      <alignment vertical="center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20" fontId="3" fillId="0" borderId="9" xfId="0" applyNumberFormat="1" applyFont="1" applyBorder="1" applyAlignment="1" applyProtection="1">
      <alignment horizontal="center" vertical="center"/>
      <protection locked="0"/>
    </xf>
    <xf numFmtId="20" fontId="3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 shrinkToFit="1"/>
      <protection locked="0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0" xfId="0" applyFont="1" applyProtection="1">
      <alignment vertical="center"/>
      <protection locked="0"/>
    </xf>
    <xf numFmtId="0" fontId="0" fillId="0" borderId="5" xfId="0" applyBorder="1">
      <alignment vertical="center"/>
    </xf>
    <xf numFmtId="20" fontId="12" fillId="0" borderId="17" xfId="5" applyNumberFormat="1" applyFont="1" applyBorder="1" applyAlignment="1">
      <alignment horizontal="center" vertical="center" shrinkToFit="1"/>
    </xf>
    <xf numFmtId="0" fontId="4" fillId="0" borderId="9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20" fontId="12" fillId="0" borderId="0" xfId="5" applyNumberFormat="1" applyFont="1" applyAlignment="1">
      <alignment horizontal="center" vertical="center" shrinkToFit="1"/>
    </xf>
    <xf numFmtId="56" fontId="12" fillId="0" borderId="17" xfId="5" applyNumberFormat="1" applyFont="1" applyBorder="1" applyAlignment="1">
      <alignment horizontal="center" vertical="center" shrinkToFit="1"/>
    </xf>
    <xf numFmtId="0" fontId="12" fillId="15" borderId="6" xfId="5" applyFont="1" applyFill="1" applyBorder="1" applyAlignment="1">
      <alignment horizontal="center" vertical="center" shrinkToFit="1"/>
    </xf>
    <xf numFmtId="0" fontId="12" fillId="16" borderId="17" xfId="5" applyFont="1" applyFill="1" applyBorder="1" applyAlignment="1">
      <alignment horizontal="center" vertical="center" shrinkToFit="1"/>
    </xf>
    <xf numFmtId="0" fontId="12" fillId="16" borderId="6" xfId="5" applyFont="1" applyFill="1" applyBorder="1" applyAlignment="1">
      <alignment horizontal="center" vertical="center" shrinkToFit="1"/>
    </xf>
    <xf numFmtId="0" fontId="31" fillId="0" borderId="0" xfId="3" applyFont="1" applyAlignment="1">
      <alignment horizontal="left"/>
    </xf>
    <xf numFmtId="0" fontId="3" fillId="5" borderId="1" xfId="0" applyFont="1" applyFill="1" applyBorder="1" applyAlignment="1">
      <alignment vertical="center" shrinkToFit="1"/>
    </xf>
    <xf numFmtId="0" fontId="1" fillId="0" borderId="0" xfId="3" applyFont="1" applyAlignment="1">
      <alignment horizontal="left" vertical="center"/>
    </xf>
    <xf numFmtId="0" fontId="9" fillId="0" borderId="8" xfId="5" applyFont="1" applyBorder="1" applyAlignment="1">
      <alignment horizontal="center" vertical="center" shrinkToFit="1"/>
    </xf>
    <xf numFmtId="0" fontId="9" fillId="15" borderId="6" xfId="5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justifyLastLine="1"/>
    </xf>
    <xf numFmtId="0" fontId="28" fillId="0" borderId="0" xfId="3" applyFont="1" applyAlignment="1">
      <alignment horizontal="left" vertical="center" shrinkToFit="1"/>
    </xf>
    <xf numFmtId="0" fontId="28" fillId="0" borderId="0" xfId="3" applyFont="1" applyAlignment="1">
      <alignment horizontal="right" vertical="center" shrinkToFit="1"/>
    </xf>
    <xf numFmtId="56" fontId="3" fillId="0" borderId="8" xfId="0" applyNumberFormat="1" applyFont="1" applyBorder="1" applyAlignment="1" applyProtection="1">
      <alignment horizontal="center" vertical="center"/>
      <protection locked="0"/>
    </xf>
    <xf numFmtId="181" fontId="3" fillId="11" borderId="0" xfId="0" applyNumberFormat="1" applyFont="1" applyFill="1" applyAlignment="1" applyProtection="1">
      <alignment horizontal="center" vertical="center"/>
      <protection locked="0"/>
    </xf>
    <xf numFmtId="20" fontId="3" fillId="0" borderId="0" xfId="0" applyNumberFormat="1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7" fillId="0" borderId="0" xfId="0" applyNumberFormat="1" applyFont="1" applyAlignment="1" applyProtection="1">
      <alignment horizontal="center" vertical="center"/>
      <protection locked="0"/>
    </xf>
    <xf numFmtId="56" fontId="0" fillId="11" borderId="0" xfId="0" applyNumberFormat="1" applyFill="1" applyAlignment="1">
      <alignment horizontal="center" vertical="center"/>
    </xf>
    <xf numFmtId="56" fontId="0" fillId="11" borderId="3" xfId="0" applyNumberFormat="1" applyFill="1" applyBorder="1" applyAlignment="1">
      <alignment horizontal="center" vertical="center"/>
    </xf>
    <xf numFmtId="56" fontId="3" fillId="0" borderId="9" xfId="0" applyNumberFormat="1" applyFont="1" applyBorder="1" applyAlignment="1" applyProtection="1">
      <alignment horizontal="center" vertical="center"/>
      <protection locked="0"/>
    </xf>
    <xf numFmtId="56" fontId="3" fillId="0" borderId="11" xfId="0" applyNumberFormat="1" applyFont="1" applyBorder="1" applyAlignment="1" applyProtection="1">
      <alignment horizontal="center" vertical="center"/>
      <protection locked="0"/>
    </xf>
    <xf numFmtId="181" fontId="0" fillId="12" borderId="9" xfId="0" applyNumberFormat="1" applyFill="1" applyBorder="1" applyAlignment="1">
      <alignment horizontal="center" vertical="center"/>
    </xf>
    <xf numFmtId="181" fontId="0" fillId="12" borderId="8" xfId="0" applyNumberFormat="1" applyFill="1" applyBorder="1" applyAlignment="1">
      <alignment horizontal="center" vertical="center"/>
    </xf>
    <xf numFmtId="181" fontId="0" fillId="12" borderId="11" xfId="0" applyNumberFormat="1" applyFill="1" applyBorder="1" applyAlignment="1">
      <alignment horizontal="center" vertical="center"/>
    </xf>
    <xf numFmtId="0" fontId="22" fillId="0" borderId="9" xfId="0" applyFont="1" applyFill="1" applyBorder="1" applyAlignment="1" applyProtection="1">
      <alignment horizontal="center" vertical="top" textRotation="255"/>
      <protection locked="0"/>
    </xf>
    <xf numFmtId="0" fontId="22" fillId="0" borderId="11" xfId="0" applyFont="1" applyFill="1" applyBorder="1" applyAlignment="1" applyProtection="1">
      <alignment horizontal="center" vertical="top" textRotation="255"/>
      <protection locked="0"/>
    </xf>
    <xf numFmtId="0" fontId="22" fillId="0" borderId="5" xfId="0" applyFont="1" applyFill="1" applyBorder="1" applyAlignment="1" applyProtection="1">
      <alignment horizontal="center" vertical="top" textRotation="255"/>
      <protection locked="0"/>
    </xf>
    <xf numFmtId="0" fontId="22" fillId="0" borderId="3" xfId="0" applyFont="1" applyFill="1" applyBorder="1" applyAlignment="1" applyProtection="1">
      <alignment horizontal="center" vertical="top" textRotation="255"/>
      <protection locked="0"/>
    </xf>
    <xf numFmtId="0" fontId="22" fillId="0" borderId="7" xfId="0" applyFont="1" applyFill="1" applyBorder="1" applyAlignment="1" applyProtection="1">
      <alignment horizontal="center" vertical="top" textRotation="255"/>
      <protection locked="0"/>
    </xf>
    <xf numFmtId="0" fontId="22" fillId="0" borderId="10" xfId="0" applyFont="1" applyFill="1" applyBorder="1" applyAlignment="1" applyProtection="1">
      <alignment horizontal="center" vertical="top" textRotation="255"/>
      <protection locked="0"/>
    </xf>
    <xf numFmtId="56" fontId="0" fillId="0" borderId="0" xfId="0" applyNumberFormat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81" fontId="3" fillId="12" borderId="0" xfId="0" applyNumberFormat="1" applyFont="1" applyFill="1" applyAlignment="1" applyProtection="1">
      <alignment horizontal="center" vertical="center"/>
      <protection locked="0"/>
    </xf>
    <xf numFmtId="181" fontId="3" fillId="11" borderId="7" xfId="0" applyNumberFormat="1" applyFont="1" applyFill="1" applyBorder="1" applyAlignment="1" applyProtection="1">
      <alignment horizontal="center" vertical="center"/>
      <protection locked="0"/>
    </xf>
    <xf numFmtId="0" fontId="3" fillId="11" borderId="6" xfId="0" applyFont="1" applyFill="1" applyBorder="1" applyAlignment="1" applyProtection="1">
      <alignment horizontal="center" vertical="center"/>
      <protection locked="0"/>
    </xf>
    <xf numFmtId="20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81" fontId="3" fillId="12" borderId="5" xfId="0" applyNumberFormat="1" applyFont="1" applyFill="1" applyBorder="1" applyAlignment="1" applyProtection="1">
      <alignment horizontal="center" vertical="center"/>
      <protection locked="0"/>
    </xf>
    <xf numFmtId="20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20" fontId="3" fillId="0" borderId="3" xfId="0" applyNumberFormat="1" applyFont="1" applyBorder="1" applyAlignment="1" applyProtection="1">
      <alignment horizontal="center" vertical="center"/>
      <protection locked="0"/>
    </xf>
    <xf numFmtId="20" fontId="7" fillId="0" borderId="0" xfId="0" quotePrefix="1" applyNumberFormat="1" applyFont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top" textRotation="255"/>
      <protection locked="0"/>
    </xf>
    <xf numFmtId="0" fontId="22" fillId="0" borderId="9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top" textRotation="255"/>
      <protection locked="0"/>
    </xf>
    <xf numFmtId="0" fontId="22" fillId="0" borderId="5" xfId="0" applyFont="1" applyBorder="1" applyAlignment="1" applyProtection="1">
      <alignment horizontal="center" vertical="top" textRotation="255"/>
      <protection locked="0"/>
    </xf>
    <xf numFmtId="0" fontId="22" fillId="0" borderId="3" xfId="0" applyFont="1" applyBorder="1" applyAlignment="1" applyProtection="1">
      <alignment horizontal="center" vertical="top" textRotation="255"/>
      <protection locked="0"/>
    </xf>
    <xf numFmtId="0" fontId="22" fillId="0" borderId="7" xfId="0" applyFont="1" applyBorder="1" applyAlignment="1" applyProtection="1">
      <alignment horizontal="center" vertical="top" textRotation="255"/>
      <protection locked="0"/>
    </xf>
    <xf numFmtId="0" fontId="22" fillId="0" borderId="10" xfId="0" applyFont="1" applyBorder="1" applyAlignment="1" applyProtection="1">
      <alignment horizontal="center" vertical="top" textRotation="255"/>
      <protection locked="0"/>
    </xf>
    <xf numFmtId="181" fontId="3" fillId="0" borderId="0" xfId="0" applyNumberFormat="1" applyFont="1" applyAlignment="1" applyProtection="1">
      <alignment horizontal="center" vertical="center"/>
      <protection locked="0"/>
    </xf>
    <xf numFmtId="0" fontId="11" fillId="0" borderId="72" xfId="5" applyFont="1" applyBorder="1" applyAlignment="1">
      <alignment horizontal="center" vertical="center" shrinkToFit="1"/>
    </xf>
    <xf numFmtId="0" fontId="11" fillId="0" borderId="17" xfId="5" applyFont="1" applyBorder="1" applyAlignment="1">
      <alignment horizontal="center" vertical="center" shrinkToFit="1"/>
    </xf>
    <xf numFmtId="0" fontId="11" fillId="0" borderId="4" xfId="5" applyFont="1" applyBorder="1" applyAlignment="1">
      <alignment horizontal="center" vertical="center" shrinkToFit="1"/>
    </xf>
    <xf numFmtId="181" fontId="3" fillId="14" borderId="5" xfId="0" applyNumberFormat="1" applyFont="1" applyFill="1" applyBorder="1" applyAlignment="1" applyProtection="1">
      <alignment horizontal="center" vertical="center"/>
      <protection locked="0"/>
    </xf>
    <xf numFmtId="181" fontId="3" fillId="14" borderId="0" xfId="0" applyNumberFormat="1" applyFont="1" applyFill="1" applyAlignment="1" applyProtection="1">
      <alignment horizontal="center" vertical="center"/>
      <protection locked="0"/>
    </xf>
    <xf numFmtId="181" fontId="3" fillId="13" borderId="0" xfId="0" applyNumberFormat="1" applyFont="1" applyFill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81" fontId="0" fillId="11" borderId="0" xfId="0" applyNumberFormat="1" applyFill="1" applyAlignment="1">
      <alignment horizontal="center" vertical="center"/>
    </xf>
    <xf numFmtId="56" fontId="3" fillId="0" borderId="0" xfId="0" applyNumberFormat="1" applyFont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81" fontId="0" fillId="11" borderId="7" xfId="0" applyNumberForma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20" fontId="3" fillId="13" borderId="0" xfId="0" applyNumberFormat="1" applyFont="1" applyFill="1" applyAlignment="1" applyProtection="1">
      <alignment horizontal="center" vertical="center"/>
      <protection locked="0"/>
    </xf>
    <xf numFmtId="2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0" borderId="0" xfId="5" applyFont="1" applyAlignment="1">
      <alignment horizontal="center" vertical="center" shrinkToFit="1"/>
    </xf>
    <xf numFmtId="0" fontId="12" fillId="10" borderId="72" xfId="5" applyFont="1" applyFill="1" applyBorder="1" applyAlignment="1">
      <alignment horizontal="center" vertical="center" shrinkToFit="1"/>
    </xf>
    <xf numFmtId="0" fontId="12" fillId="10" borderId="4" xfId="5" applyFont="1" applyFill="1" applyBorder="1" applyAlignment="1">
      <alignment horizontal="center" vertical="center" shrinkToFit="1"/>
    </xf>
    <xf numFmtId="0" fontId="12" fillId="0" borderId="0" xfId="5" applyFont="1" applyAlignment="1">
      <alignment horizontal="right" shrinkToFit="1"/>
    </xf>
    <xf numFmtId="0" fontId="12" fillId="0" borderId="49" xfId="5" applyFont="1" applyBorder="1" applyAlignment="1">
      <alignment horizontal="center" vertical="center" shrinkToFit="1"/>
    </xf>
    <xf numFmtId="0" fontId="12" fillId="0" borderId="50" xfId="5" applyFont="1" applyBorder="1" applyAlignment="1">
      <alignment horizontal="center" vertical="center" shrinkToFit="1"/>
    </xf>
    <xf numFmtId="0" fontId="12" fillId="0" borderId="52" xfId="5" applyFont="1" applyBorder="1" applyAlignment="1">
      <alignment horizontal="center" vertical="center" shrinkToFit="1"/>
    </xf>
    <xf numFmtId="0" fontId="12" fillId="0" borderId="42" xfId="5" applyFont="1" applyBorder="1" applyAlignment="1">
      <alignment horizontal="center" vertical="center" shrinkToFit="1"/>
    </xf>
    <xf numFmtId="0" fontId="12" fillId="0" borderId="12" xfId="5" applyFont="1" applyBorder="1" applyAlignment="1">
      <alignment horizontal="center" vertical="center" shrinkToFit="1"/>
    </xf>
    <xf numFmtId="0" fontId="12" fillId="0" borderId="13" xfId="5" applyFont="1" applyBorder="1" applyAlignment="1">
      <alignment horizontal="center" vertical="center" shrinkToFit="1"/>
    </xf>
    <xf numFmtId="0" fontId="12" fillId="0" borderId="43" xfId="5" applyFont="1" applyBorder="1" applyAlignment="1">
      <alignment horizontal="center" shrinkToFit="1"/>
    </xf>
    <xf numFmtId="0" fontId="12" fillId="0" borderId="53" xfId="5" applyFont="1" applyBorder="1" applyAlignment="1">
      <alignment horizontal="center" shrinkToFit="1"/>
    </xf>
    <xf numFmtId="0" fontId="12" fillId="0" borderId="43" xfId="5" applyFont="1" applyBorder="1" applyAlignment="1">
      <alignment horizontal="center" vertical="center" shrinkToFit="1"/>
    </xf>
    <xf numFmtId="0" fontId="12" fillId="0" borderId="53" xfId="5" applyFont="1" applyBorder="1" applyAlignment="1">
      <alignment horizontal="center" vertical="center" shrinkToFit="1"/>
    </xf>
    <xf numFmtId="0" fontId="12" fillId="0" borderId="62" xfId="5" applyFont="1" applyBorder="1" applyAlignment="1">
      <alignment horizontal="center" vertical="top" shrinkToFit="1"/>
    </xf>
    <xf numFmtId="0" fontId="12" fillId="0" borderId="53" xfId="5" applyFont="1" applyBorder="1" applyAlignment="1">
      <alignment horizontal="center" vertical="top" shrinkToFit="1"/>
    </xf>
    <xf numFmtId="179" fontId="12" fillId="0" borderId="43" xfId="5" applyNumberFormat="1" applyFont="1" applyBorder="1" applyAlignment="1">
      <alignment horizontal="center" shrinkToFit="1"/>
    </xf>
    <xf numFmtId="179" fontId="12" fillId="0" borderId="62" xfId="5" applyNumberFormat="1" applyFont="1" applyBorder="1" applyAlignment="1">
      <alignment horizontal="center" shrinkToFit="1"/>
    </xf>
    <xf numFmtId="0" fontId="14" fillId="0" borderId="49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50" xfId="4" applyFont="1" applyBorder="1" applyAlignment="1">
      <alignment horizontal="center" vertical="center"/>
    </xf>
    <xf numFmtId="0" fontId="14" fillId="0" borderId="67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68" xfId="4" applyFont="1" applyBorder="1" applyAlignment="1">
      <alignment horizontal="center" vertical="center"/>
    </xf>
    <xf numFmtId="180" fontId="15" fillId="0" borderId="73" xfId="4" applyNumberFormat="1" applyFont="1" applyBorder="1" applyAlignment="1">
      <alignment horizontal="center" vertical="center"/>
    </xf>
    <xf numFmtId="180" fontId="15" fillId="0" borderId="74" xfId="4" applyNumberFormat="1" applyFont="1" applyBorder="1" applyAlignment="1">
      <alignment horizontal="center" vertical="center"/>
    </xf>
    <xf numFmtId="0" fontId="15" fillId="0" borderId="74" xfId="4" applyFont="1" applyBorder="1" applyAlignment="1">
      <alignment horizontal="center" vertical="center"/>
    </xf>
    <xf numFmtId="0" fontId="15" fillId="0" borderId="75" xfId="4" applyFont="1" applyBorder="1" applyAlignment="1">
      <alignment horizontal="center" vertical="center"/>
    </xf>
    <xf numFmtId="180" fontId="15" fillId="0" borderId="76" xfId="4" applyNumberFormat="1" applyFont="1" applyBorder="1" applyAlignment="1">
      <alignment horizontal="center" vertical="center"/>
    </xf>
    <xf numFmtId="180" fontId="15" fillId="0" borderId="77" xfId="4" applyNumberFormat="1" applyFont="1" applyBorder="1" applyAlignment="1">
      <alignment horizontal="center" vertical="center"/>
    </xf>
    <xf numFmtId="0" fontId="15" fillId="0" borderId="77" xfId="4" applyFont="1" applyBorder="1" applyAlignment="1">
      <alignment horizontal="center" vertical="center"/>
    </xf>
    <xf numFmtId="0" fontId="15" fillId="0" borderId="78" xfId="4" applyFont="1" applyBorder="1" applyAlignment="1">
      <alignment horizontal="center" vertical="center"/>
    </xf>
    <xf numFmtId="180" fontId="15" fillId="0" borderId="79" xfId="4" applyNumberFormat="1" applyFont="1" applyBorder="1" applyAlignment="1">
      <alignment horizontal="center" vertical="center"/>
    </xf>
    <xf numFmtId="180" fontId="15" fillId="0" borderId="80" xfId="4" applyNumberFormat="1" applyFont="1" applyBorder="1" applyAlignment="1">
      <alignment horizontal="center" vertical="center"/>
    </xf>
    <xf numFmtId="0" fontId="15" fillId="0" borderId="80" xfId="4" applyFont="1" applyBorder="1" applyAlignment="1">
      <alignment horizontal="center" vertical="center"/>
    </xf>
    <xf numFmtId="0" fontId="15" fillId="0" borderId="81" xfId="4" applyFont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/>
    </xf>
  </cellXfs>
  <cellStyles count="8">
    <cellStyle name="標準" xfId="0" builtinId="0"/>
    <cellStyle name="標準 2" xfId="1" xr:uid="{B69EB1AD-A167-425E-85F5-6CF25830F83A}"/>
    <cellStyle name="標準 3" xfId="2" xr:uid="{E873300C-3CCC-4615-8FF8-19D03A07F87F}"/>
    <cellStyle name="標準 4" xfId="3" xr:uid="{660ADCED-8BAC-417E-9C04-B41A6277A3D6}"/>
    <cellStyle name="標準 5" xfId="4" xr:uid="{7E881C29-F93A-4CE8-AC11-A8D7A6C869CF}"/>
    <cellStyle name="標準 6" xfId="5" xr:uid="{8E2D5ED2-7D3B-4B24-A13D-475DDFC7C697}"/>
    <cellStyle name="標準 7" xfId="6" xr:uid="{60EE8433-77C4-45D2-8BBB-B93304D3DC60}"/>
    <cellStyle name="標準_Sheet1" xfId="7" xr:uid="{B77F8184-C427-47E8-B425-707686AC0558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C956-137B-4796-A0F3-93AA378433B7}">
  <dimension ref="A1:BB59"/>
  <sheetViews>
    <sheetView topLeftCell="J2" zoomScale="90" zoomScaleNormal="90" workbookViewId="0">
      <selection activeCell="P5" sqref="P5"/>
    </sheetView>
  </sheetViews>
  <sheetFormatPr defaultRowHeight="13.5" x14ac:dyDescent="0.1"/>
  <cols>
    <col min="1" max="1" width="6.54296875" customWidth="1"/>
    <col min="2" max="2" width="15.40625" customWidth="1"/>
    <col min="3" max="3" width="17.1796875" customWidth="1"/>
    <col min="4" max="4" width="5.1796875" bestFit="1" customWidth="1"/>
    <col min="5" max="5" width="18.953125" bestFit="1" customWidth="1"/>
    <col min="6" max="6" width="2.86328125" customWidth="1"/>
    <col min="7" max="7" width="11.04296875" bestFit="1" customWidth="1"/>
    <col min="8" max="8" width="3.26953125" customWidth="1"/>
    <col min="9" max="9" width="6.54296875" customWidth="1"/>
    <col min="10" max="10" width="18.6796875" customWidth="1"/>
    <col min="11" max="11" width="5.1796875" bestFit="1" customWidth="1"/>
    <col min="12" max="12" width="24.26953125" customWidth="1"/>
    <col min="14" max="14" width="23.7265625" bestFit="1" customWidth="1"/>
    <col min="15" max="15" width="19.2265625" customWidth="1"/>
    <col min="19" max="19" width="18.40625" bestFit="1" customWidth="1"/>
    <col min="20" max="20" width="20.453125" bestFit="1" customWidth="1"/>
    <col min="21" max="21" width="44.99609375" bestFit="1" customWidth="1"/>
    <col min="22" max="42" width="8.99609375" customWidth="1"/>
  </cols>
  <sheetData>
    <row r="1" spans="1:54" ht="17.25" x14ac:dyDescent="0.1">
      <c r="A1" t="s">
        <v>11</v>
      </c>
      <c r="G1" s="17" t="s">
        <v>24</v>
      </c>
      <c r="I1" t="s">
        <v>26</v>
      </c>
      <c r="S1" s="9" t="s">
        <v>55</v>
      </c>
      <c r="T1" s="9"/>
      <c r="U1" s="9"/>
      <c r="AP1" s="1"/>
      <c r="AQ1" s="3"/>
      <c r="AR1" s="3"/>
      <c r="AS1" s="3"/>
      <c r="AT1" s="3"/>
      <c r="AU1" s="3"/>
      <c r="AV1" s="3"/>
      <c r="AW1" s="3"/>
      <c r="AX1" s="2"/>
      <c r="AY1" s="2"/>
      <c r="AZ1" s="1"/>
      <c r="BA1" s="1"/>
      <c r="BB1" s="1"/>
    </row>
    <row r="2" spans="1:54" ht="17.25" x14ac:dyDescent="0.1">
      <c r="A2" s="261" t="s">
        <v>25</v>
      </c>
      <c r="B2" s="261"/>
      <c r="C2" s="262"/>
      <c r="D2" s="262"/>
      <c r="E2" s="39" t="e">
        <f>VLOOKUP(C2,$N$13:$P$31,3,0)</f>
        <v>#N/A</v>
      </c>
      <c r="G2" s="5">
        <v>41</v>
      </c>
      <c r="I2" s="10"/>
      <c r="J2" s="10" t="s">
        <v>29</v>
      </c>
      <c r="K2" s="10" t="s">
        <v>31</v>
      </c>
      <c r="L2" s="10" t="s">
        <v>43</v>
      </c>
      <c r="M2" s="10" t="s">
        <v>30</v>
      </c>
      <c r="N2" s="10" t="s">
        <v>32</v>
      </c>
      <c r="O2" s="10" t="s">
        <v>41</v>
      </c>
      <c r="P2" s="10" t="s">
        <v>42</v>
      </c>
      <c r="Q2" s="10" t="s">
        <v>44</v>
      </c>
      <c r="S2" s="14" t="s">
        <v>45</v>
      </c>
      <c r="T2" s="15" t="s">
        <v>140</v>
      </c>
      <c r="U2" s="15" t="s">
        <v>407</v>
      </c>
      <c r="V2" s="1"/>
      <c r="W2" s="1"/>
      <c r="X2" s="1"/>
      <c r="Y2" s="1"/>
      <c r="AA2" s="1"/>
      <c r="AB2" s="1"/>
      <c r="AC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  <c r="AX2" s="2"/>
      <c r="AY2" s="2"/>
      <c r="AZ2" s="1"/>
      <c r="BA2" s="1"/>
      <c r="BB2" s="1"/>
    </row>
    <row r="3" spans="1:54" ht="17.25" x14ac:dyDescent="0.1">
      <c r="A3" s="6" t="s">
        <v>12</v>
      </c>
      <c r="B3" s="6" t="s">
        <v>15</v>
      </c>
      <c r="C3" s="6" t="s">
        <v>13</v>
      </c>
      <c r="D3" s="6" t="s">
        <v>4</v>
      </c>
      <c r="E3" s="6" t="s">
        <v>14</v>
      </c>
      <c r="I3" s="43" t="s">
        <v>27</v>
      </c>
      <c r="J3" s="12">
        <v>45676</v>
      </c>
      <c r="K3" s="40" t="str">
        <f>IF(J3="Blank1","",(TEXT((WEEKDAY(J3,1)),"(AAA)")))</f>
        <v>(日)</v>
      </c>
      <c r="L3" s="8" t="str">
        <f>IF(J3="Blank1","Blank1",((DATESTRING(J3))&amp;"  "&amp;K3))</f>
        <v>令和07年01月19日  (日)</v>
      </c>
      <c r="M3" s="11">
        <v>0.41666666666666669</v>
      </c>
      <c r="N3" s="9" t="s">
        <v>277</v>
      </c>
      <c r="O3" s="9" t="s">
        <v>330</v>
      </c>
      <c r="P3" s="9" t="s">
        <v>167</v>
      </c>
      <c r="Q3" s="11">
        <v>0.39583333333333331</v>
      </c>
      <c r="S3" s="14" t="s">
        <v>46</v>
      </c>
      <c r="T3" s="15" t="s">
        <v>334</v>
      </c>
      <c r="U3" s="15" t="s">
        <v>8</v>
      </c>
      <c r="V3" s="1"/>
      <c r="W3" s="1"/>
      <c r="X3" s="1"/>
      <c r="Y3" s="1"/>
      <c r="AA3" s="1"/>
      <c r="AB3" s="1"/>
      <c r="AC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  <c r="AX3" s="2"/>
      <c r="AY3" s="2"/>
      <c r="AZ3" s="1"/>
      <c r="BA3" s="1"/>
      <c r="BB3" s="1"/>
    </row>
    <row r="4" spans="1:54" ht="17.25" x14ac:dyDescent="0.1">
      <c r="A4" s="7">
        <v>1</v>
      </c>
      <c r="B4" s="9" t="s">
        <v>16</v>
      </c>
      <c r="C4" s="7"/>
      <c r="D4" s="7"/>
      <c r="E4" s="7"/>
      <c r="G4" s="17" t="s">
        <v>97</v>
      </c>
      <c r="I4" s="43" t="s">
        <v>28</v>
      </c>
      <c r="J4" s="12">
        <v>45683</v>
      </c>
      <c r="K4" s="40" t="str">
        <f>IF(J4="Blank2","",(TEXT((WEEKDAY(J4,1)),"(AAA)")))</f>
        <v>(日)</v>
      </c>
      <c r="L4" s="8" t="str">
        <f>IF(J4="Blank2","Blank2",((DATESTRING(J4))&amp;"  "&amp;K4))</f>
        <v>令和07年01月26日  (日)</v>
      </c>
      <c r="M4" s="11">
        <v>0.41666666666666669</v>
      </c>
      <c r="N4" s="9" t="s">
        <v>278</v>
      </c>
      <c r="O4" s="9" t="s">
        <v>331</v>
      </c>
      <c r="P4" s="9" t="s">
        <v>168</v>
      </c>
      <c r="Q4" s="11">
        <v>0.39583333333333331</v>
      </c>
      <c r="S4" s="14" t="s">
        <v>47</v>
      </c>
      <c r="T4" s="15" t="s">
        <v>51</v>
      </c>
      <c r="U4" s="15" t="s">
        <v>9</v>
      </c>
      <c r="V4" s="1"/>
      <c r="W4" s="1"/>
      <c r="X4" s="1"/>
      <c r="Y4" s="1"/>
      <c r="AA4" s="1"/>
      <c r="AB4" s="1"/>
      <c r="AC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3"/>
      <c r="AR4" s="3"/>
      <c r="AS4" s="3"/>
      <c r="AT4" s="3"/>
      <c r="AU4" s="3"/>
      <c r="AV4" s="3"/>
      <c r="AW4" s="3"/>
      <c r="AX4" s="2"/>
      <c r="AY4" s="2"/>
      <c r="AZ4" s="1"/>
      <c r="BA4" s="1"/>
      <c r="BB4" s="1"/>
    </row>
    <row r="5" spans="1:54" ht="17.25" x14ac:dyDescent="0.1">
      <c r="A5" s="7">
        <v>2</v>
      </c>
      <c r="B5" s="9" t="s">
        <v>17</v>
      </c>
      <c r="C5" s="7"/>
      <c r="D5" s="7"/>
      <c r="E5" s="7"/>
      <c r="G5" s="16" t="s">
        <v>33</v>
      </c>
      <c r="I5" s="43" t="s">
        <v>164</v>
      </c>
      <c r="J5" s="12">
        <v>45690</v>
      </c>
      <c r="K5" s="40" t="str">
        <f>IF(J5="Blank2","",(TEXT((WEEKDAY(J5,1)),"(AAA)")))</f>
        <v>(日)</v>
      </c>
      <c r="L5" s="8" t="str">
        <f>IF(J5="Blank2","Blank2",((DATESTRING(J5))&amp;"  "&amp;K5))</f>
        <v>令和07年02月02日  (日)</v>
      </c>
      <c r="M5" s="11">
        <v>0.41666666666666669</v>
      </c>
      <c r="N5" s="9" t="s">
        <v>280</v>
      </c>
      <c r="O5" s="9" t="s">
        <v>276</v>
      </c>
      <c r="P5" s="9" t="s">
        <v>168</v>
      </c>
      <c r="Q5" s="11">
        <v>0.39583333333333331</v>
      </c>
      <c r="S5" s="14" t="s">
        <v>48</v>
      </c>
      <c r="T5" s="15" t="s">
        <v>10</v>
      </c>
      <c r="U5" s="15" t="s">
        <v>411</v>
      </c>
      <c r="V5" s="1"/>
      <c r="W5" s="1"/>
      <c r="X5" s="1"/>
      <c r="Y5" s="1"/>
      <c r="AA5" s="1"/>
      <c r="AB5" s="1"/>
      <c r="AC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3"/>
      <c r="AR5" s="3"/>
      <c r="AS5" s="3"/>
      <c r="AT5" s="3"/>
      <c r="AU5" s="3"/>
      <c r="AV5" s="3"/>
      <c r="AW5" s="3"/>
      <c r="AX5" s="2"/>
      <c r="AY5" s="2"/>
      <c r="AZ5" s="1"/>
      <c r="BA5" s="1"/>
      <c r="BB5" s="1"/>
    </row>
    <row r="6" spans="1:54" ht="17.25" x14ac:dyDescent="0.1">
      <c r="A6" s="7">
        <v>3</v>
      </c>
      <c r="B6" s="9" t="s">
        <v>16</v>
      </c>
      <c r="C6" s="7"/>
      <c r="D6" s="7"/>
      <c r="E6" s="7"/>
      <c r="G6" s="16" t="s">
        <v>34</v>
      </c>
      <c r="I6" s="43" t="s">
        <v>165</v>
      </c>
      <c r="J6" s="12">
        <v>45697</v>
      </c>
      <c r="K6" s="40" t="s">
        <v>166</v>
      </c>
      <c r="L6" s="8" t="str">
        <f>IF(J6="Blank2","Blank2",((DATESTRING(J6))&amp;"  "&amp;K6))</f>
        <v>令和07年02月09日  （日）</v>
      </c>
      <c r="M6" s="11">
        <v>0.41666666666666669</v>
      </c>
      <c r="N6" s="9" t="s">
        <v>279</v>
      </c>
      <c r="O6" s="9" t="s">
        <v>395</v>
      </c>
      <c r="P6" s="9" t="s">
        <v>396</v>
      </c>
      <c r="Q6" s="11">
        <v>0.39583333333333298</v>
      </c>
      <c r="S6" s="14" t="s">
        <v>49</v>
      </c>
      <c r="T6" s="15" t="s">
        <v>162</v>
      </c>
      <c r="U6" s="15" t="s">
        <v>412</v>
      </c>
      <c r="V6" s="1"/>
      <c r="W6" s="1"/>
      <c r="X6" s="1"/>
      <c r="Y6" s="1"/>
      <c r="Z6" s="1" t="s">
        <v>52</v>
      </c>
      <c r="AA6" s="1"/>
      <c r="AB6" s="1"/>
      <c r="AC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1"/>
      <c r="AS6" s="1"/>
      <c r="AT6" s="1"/>
      <c r="AU6" s="1"/>
      <c r="AV6" s="1"/>
      <c r="AW6" s="1"/>
      <c r="AX6" s="2"/>
      <c r="AY6" s="2"/>
      <c r="AZ6" s="1"/>
      <c r="BA6" s="1"/>
      <c r="BB6" s="1"/>
    </row>
    <row r="7" spans="1:54" ht="17.25" x14ac:dyDescent="0.1">
      <c r="A7" s="7">
        <v>4</v>
      </c>
      <c r="B7" s="9" t="s">
        <v>18</v>
      </c>
      <c r="C7" s="7"/>
      <c r="D7" s="7"/>
      <c r="E7" s="7"/>
      <c r="G7" s="16" t="s">
        <v>35</v>
      </c>
      <c r="I7" s="43" t="s">
        <v>328</v>
      </c>
      <c r="J7" s="12"/>
      <c r="K7" s="40"/>
      <c r="L7" s="8"/>
      <c r="M7" s="11"/>
      <c r="N7" s="9"/>
      <c r="O7" s="9"/>
      <c r="P7" s="9"/>
      <c r="Q7" s="11"/>
      <c r="S7" s="14" t="s">
        <v>258</v>
      </c>
      <c r="T7" s="15" t="s">
        <v>53</v>
      </c>
      <c r="U7" s="15" t="s">
        <v>413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3"/>
      <c r="AR7" s="3"/>
      <c r="AS7" s="3"/>
      <c r="AT7" s="3"/>
      <c r="AU7" s="3"/>
      <c r="AV7" s="3"/>
      <c r="AW7" s="3"/>
      <c r="AX7" s="2"/>
      <c r="AY7" s="2"/>
      <c r="AZ7" s="1"/>
      <c r="BA7" s="1"/>
      <c r="BB7" s="1"/>
    </row>
    <row r="8" spans="1:54" ht="14.25" x14ac:dyDescent="0.1">
      <c r="A8" s="7">
        <v>5</v>
      </c>
      <c r="B8" s="9" t="s">
        <v>18</v>
      </c>
      <c r="C8" s="7"/>
      <c r="D8" s="7"/>
      <c r="E8" s="7"/>
      <c r="G8" s="16" t="s">
        <v>36</v>
      </c>
      <c r="I8" s="44"/>
      <c r="J8" s="12"/>
      <c r="K8" s="40"/>
      <c r="L8" s="8"/>
      <c r="M8" s="11"/>
      <c r="N8" s="9"/>
      <c r="O8" s="9"/>
      <c r="P8" s="11"/>
      <c r="Q8" s="11"/>
      <c r="S8" s="14" t="s">
        <v>54</v>
      </c>
      <c r="T8" s="15"/>
      <c r="U8" s="1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1"/>
      <c r="BA8" s="1"/>
      <c r="BB8" s="1"/>
    </row>
    <row r="9" spans="1:54" ht="17.25" x14ac:dyDescent="0.1">
      <c r="A9" s="7">
        <v>6</v>
      </c>
      <c r="B9" s="9" t="s">
        <v>19</v>
      </c>
      <c r="C9" s="7"/>
      <c r="D9" s="7"/>
      <c r="E9" s="7"/>
      <c r="G9" s="16" t="s">
        <v>37</v>
      </c>
      <c r="I9" s="44"/>
      <c r="J9" s="12"/>
      <c r="K9" s="40"/>
      <c r="L9" s="8"/>
      <c r="M9" s="11"/>
      <c r="N9" s="9"/>
      <c r="O9" s="9"/>
      <c r="P9" s="11"/>
      <c r="Q9" s="11"/>
      <c r="S9" s="14"/>
      <c r="T9" s="15"/>
      <c r="U9" s="15"/>
      <c r="V9" s="1"/>
      <c r="W9" s="1"/>
      <c r="X9" s="1"/>
      <c r="Y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2"/>
      <c r="AR9" s="3"/>
      <c r="AS9" s="3"/>
      <c r="AT9" s="3"/>
      <c r="AU9" s="3"/>
      <c r="AV9" s="3"/>
      <c r="AW9" s="3"/>
      <c r="AX9" s="3"/>
      <c r="AY9" s="2"/>
      <c r="AZ9" s="1"/>
      <c r="BA9" s="1"/>
      <c r="BB9" s="1"/>
    </row>
    <row r="10" spans="1:54" ht="17.25" x14ac:dyDescent="0.1">
      <c r="A10" s="7">
        <v>7</v>
      </c>
      <c r="B10" s="9" t="s">
        <v>20</v>
      </c>
      <c r="C10" s="7"/>
      <c r="D10" s="7"/>
      <c r="E10" s="7"/>
      <c r="G10" s="16" t="s">
        <v>38</v>
      </c>
      <c r="I10" t="s">
        <v>143</v>
      </c>
      <c r="P10" s="24"/>
      <c r="S10" s="14" t="s">
        <v>50</v>
      </c>
      <c r="T10" s="15" t="s">
        <v>335</v>
      </c>
      <c r="U10" s="15" t="s">
        <v>342</v>
      </c>
      <c r="V10" s="1"/>
      <c r="W10" s="1"/>
      <c r="X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2"/>
      <c r="AZ10" s="1"/>
      <c r="BA10" s="1"/>
      <c r="BB10" s="1"/>
    </row>
    <row r="11" spans="1:54" ht="17.25" x14ac:dyDescent="0.1">
      <c r="A11" s="7">
        <v>8</v>
      </c>
      <c r="B11" s="9" t="s">
        <v>21</v>
      </c>
      <c r="C11" s="7"/>
      <c r="D11" s="7"/>
      <c r="E11" s="7"/>
      <c r="G11" s="16" t="s">
        <v>39</v>
      </c>
      <c r="S11" s="14" t="s">
        <v>146</v>
      </c>
      <c r="T11" s="15" t="s">
        <v>336</v>
      </c>
      <c r="U11" s="257" t="s">
        <v>408</v>
      </c>
      <c r="V11" s="1"/>
      <c r="W11" s="1"/>
      <c r="X11" s="1"/>
      <c r="Y11" s="1"/>
      <c r="AA11" s="1"/>
      <c r="AB11" s="1"/>
      <c r="AC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2"/>
      <c r="AZ11" s="1"/>
      <c r="BA11" s="1"/>
      <c r="BB11" s="1"/>
    </row>
    <row r="12" spans="1:54" ht="17.25" x14ac:dyDescent="0.1">
      <c r="A12" s="7">
        <v>9</v>
      </c>
      <c r="B12" s="9" t="s">
        <v>22</v>
      </c>
      <c r="C12" s="7"/>
      <c r="D12" s="7"/>
      <c r="E12" s="7"/>
      <c r="G12" s="16" t="s">
        <v>40</v>
      </c>
      <c r="N12" t="s">
        <v>102</v>
      </c>
      <c r="O12" t="s">
        <v>101</v>
      </c>
      <c r="S12" s="14" t="s">
        <v>88</v>
      </c>
      <c r="T12" s="9"/>
      <c r="U12" s="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"/>
      <c r="AQ12" s="4"/>
      <c r="AR12" s="1"/>
      <c r="AS12" s="1"/>
      <c r="AT12" s="1"/>
      <c r="AU12" s="1"/>
      <c r="AV12" s="3"/>
      <c r="AW12" s="3"/>
      <c r="AX12" s="3"/>
      <c r="AY12" s="2"/>
      <c r="AZ12" s="1"/>
      <c r="BA12" s="1"/>
      <c r="BB12" s="1"/>
    </row>
    <row r="13" spans="1:54" ht="17.25" x14ac:dyDescent="0.1">
      <c r="A13" s="7">
        <v>10</v>
      </c>
      <c r="B13" s="9" t="s">
        <v>22</v>
      </c>
      <c r="C13" s="7"/>
      <c r="D13" s="7"/>
      <c r="E13" s="7"/>
      <c r="G13" s="16" t="s">
        <v>98</v>
      </c>
      <c r="M13">
        <v>1</v>
      </c>
      <c r="N13" s="35" t="s">
        <v>157</v>
      </c>
      <c r="O13" t="s">
        <v>158</v>
      </c>
      <c r="R13" s="32"/>
      <c r="S13" s="15"/>
      <c r="T13" s="15"/>
      <c r="U13" s="15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4"/>
      <c r="AP13" s="1"/>
      <c r="AQ13" s="1"/>
      <c r="AR13" s="1"/>
      <c r="AS13" s="1"/>
      <c r="AT13" s="1"/>
      <c r="AU13" s="1"/>
      <c r="AV13" s="1"/>
      <c r="AW13" s="1"/>
      <c r="AX13" s="3"/>
      <c r="AY13" s="2"/>
      <c r="AZ13" s="1"/>
      <c r="BA13" s="1"/>
      <c r="BB13" s="1"/>
    </row>
    <row r="14" spans="1:54" ht="17.25" x14ac:dyDescent="0.1">
      <c r="A14" s="7">
        <v>11</v>
      </c>
      <c r="B14" s="9" t="s">
        <v>21</v>
      </c>
      <c r="C14" s="7"/>
      <c r="D14" s="7"/>
      <c r="E14" s="7"/>
      <c r="G14" s="16" t="s">
        <v>99</v>
      </c>
      <c r="M14">
        <v>2</v>
      </c>
      <c r="N14" s="35" t="s">
        <v>112</v>
      </c>
      <c r="O14" t="s">
        <v>104</v>
      </c>
      <c r="R14" s="32"/>
      <c r="S14" s="15" t="s">
        <v>56</v>
      </c>
      <c r="T14" s="15" t="s">
        <v>260</v>
      </c>
      <c r="U14" s="41" t="s">
        <v>343</v>
      </c>
      <c r="V14" s="1"/>
      <c r="W14" s="1"/>
      <c r="X14" s="1"/>
      <c r="Y14" s="1"/>
      <c r="AA14" s="1"/>
      <c r="AB14" s="1"/>
      <c r="AC14" s="1"/>
      <c r="AE14" s="1"/>
      <c r="AF14" s="1"/>
      <c r="AG14" s="1"/>
      <c r="AH14" s="1"/>
      <c r="AI14" s="4"/>
      <c r="AJ14" s="4"/>
      <c r="AK14" s="4"/>
      <c r="AL14" s="4"/>
      <c r="AM14" s="4"/>
      <c r="AN14" s="4"/>
      <c r="AO14" s="1"/>
      <c r="AP14" s="1"/>
      <c r="AQ14" s="3"/>
      <c r="AR14" s="1"/>
      <c r="AS14" s="1"/>
      <c r="AT14" s="1"/>
      <c r="AU14" s="1"/>
      <c r="AV14" s="1"/>
      <c r="AW14" s="1"/>
      <c r="AX14" s="3"/>
      <c r="AY14" s="2"/>
      <c r="AZ14" s="1"/>
      <c r="BA14" s="1"/>
      <c r="BB14" s="1"/>
    </row>
    <row r="15" spans="1:54" ht="14.25" x14ac:dyDescent="0.1">
      <c r="A15" s="7">
        <v>12</v>
      </c>
      <c r="B15" s="9" t="s">
        <v>23</v>
      </c>
      <c r="C15" s="7"/>
      <c r="D15" s="7"/>
      <c r="E15" s="7"/>
      <c r="G15" s="16" t="s">
        <v>100</v>
      </c>
      <c r="M15">
        <v>3</v>
      </c>
      <c r="N15" s="35" t="s">
        <v>113</v>
      </c>
      <c r="O15" t="s">
        <v>111</v>
      </c>
      <c r="R15" s="32"/>
      <c r="S15" s="15" t="s">
        <v>57</v>
      </c>
      <c r="T15" s="15" t="s">
        <v>337</v>
      </c>
      <c r="U15" s="41" t="s">
        <v>344</v>
      </c>
      <c r="V15" s="1"/>
      <c r="W15" s="1"/>
      <c r="X15" s="1"/>
      <c r="Y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"/>
      <c r="AZ15" s="1"/>
      <c r="BA15" s="1"/>
      <c r="BB15" s="1"/>
    </row>
    <row r="16" spans="1:54" ht="17.25" x14ac:dyDescent="0.1">
      <c r="A16" s="7">
        <v>13</v>
      </c>
      <c r="B16" s="7"/>
      <c r="C16" s="7"/>
      <c r="D16" s="7"/>
      <c r="E16" s="7"/>
      <c r="M16">
        <v>4</v>
      </c>
      <c r="N16" s="35" t="s">
        <v>340</v>
      </c>
      <c r="O16" t="s">
        <v>110</v>
      </c>
      <c r="R16" s="32"/>
      <c r="S16" s="15" t="s">
        <v>58</v>
      </c>
      <c r="T16" s="15" t="s">
        <v>338</v>
      </c>
      <c r="U16" s="41" t="s">
        <v>345</v>
      </c>
      <c r="V16" s="1"/>
      <c r="W16" s="1"/>
      <c r="X16" s="1"/>
      <c r="Y16" s="1"/>
      <c r="Z16" s="4"/>
      <c r="AA16" s="4"/>
      <c r="AB16" s="4"/>
      <c r="AC16" s="4"/>
      <c r="AD16" s="4"/>
      <c r="AE16" s="4"/>
      <c r="AF16" s="4"/>
      <c r="AG16" s="4"/>
      <c r="AH16" s="4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2"/>
      <c r="AZ16" s="1"/>
      <c r="BA16" s="1"/>
      <c r="BB16" s="1"/>
    </row>
    <row r="17" spans="1:54" ht="17.25" x14ac:dyDescent="0.1">
      <c r="A17" s="7">
        <v>14</v>
      </c>
      <c r="B17" s="7"/>
      <c r="C17" s="7"/>
      <c r="D17" s="7"/>
      <c r="E17" s="7"/>
      <c r="G17" s="17" t="s">
        <v>138</v>
      </c>
      <c r="M17">
        <v>5</v>
      </c>
      <c r="N17" s="35" t="s">
        <v>341</v>
      </c>
      <c r="O17" t="s">
        <v>109</v>
      </c>
      <c r="R17" s="32"/>
      <c r="S17" s="15"/>
      <c r="T17" s="15"/>
      <c r="U17" s="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3"/>
      <c r="AS17" s="3"/>
      <c r="AT17" s="3"/>
      <c r="AU17" s="3"/>
      <c r="AV17" s="3"/>
      <c r="AW17" s="3"/>
      <c r="AX17" s="1"/>
      <c r="AY17" s="2"/>
      <c r="AZ17" s="1"/>
      <c r="BA17" s="1"/>
      <c r="BB17" s="1"/>
    </row>
    <row r="18" spans="1:54" ht="14.25" x14ac:dyDescent="0.1">
      <c r="A18" s="7">
        <v>15</v>
      </c>
      <c r="B18" s="7"/>
      <c r="C18" s="7"/>
      <c r="D18" s="7"/>
      <c r="E18" s="7"/>
      <c r="G18" s="5" t="s">
        <v>333</v>
      </c>
      <c r="M18">
        <v>6</v>
      </c>
      <c r="N18" s="35" t="s">
        <v>354</v>
      </c>
      <c r="O18" t="s">
        <v>355</v>
      </c>
      <c r="R18" s="32"/>
      <c r="S18" s="15" t="s">
        <v>261</v>
      </c>
      <c r="T18" s="15"/>
      <c r="U18" s="9"/>
      <c r="V18" s="1"/>
      <c r="W18" s="1"/>
      <c r="X18" s="13"/>
      <c r="Z18" s="1" t="s">
        <v>64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"/>
      <c r="AZ18" s="1"/>
      <c r="BA18" s="1"/>
      <c r="BB18" s="1"/>
    </row>
    <row r="19" spans="1:54" ht="17.25" x14ac:dyDescent="0.1">
      <c r="A19" s="7">
        <v>16</v>
      </c>
      <c r="B19" s="7"/>
      <c r="C19" s="7"/>
      <c r="D19" s="7"/>
      <c r="E19" s="7"/>
      <c r="M19">
        <v>7</v>
      </c>
      <c r="N19" s="35" t="s">
        <v>405</v>
      </c>
      <c r="O19" t="s">
        <v>404</v>
      </c>
      <c r="R19" s="32"/>
      <c r="S19" s="15" t="s">
        <v>59</v>
      </c>
      <c r="T19" s="15"/>
      <c r="U19" s="9"/>
      <c r="V19" s="1"/>
      <c r="W19" s="1"/>
      <c r="X19" s="1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3"/>
      <c r="AR19" s="3"/>
      <c r="AS19" s="3"/>
      <c r="AT19" s="3"/>
      <c r="AU19" s="3"/>
      <c r="AV19" s="3"/>
      <c r="AW19" s="3"/>
      <c r="AX19" s="3"/>
      <c r="AY19" s="2"/>
      <c r="AZ19" s="1"/>
      <c r="BA19" s="1"/>
      <c r="BB19" s="1"/>
    </row>
    <row r="20" spans="1:54" ht="17.25" x14ac:dyDescent="0.1">
      <c r="A20" s="7">
        <v>17</v>
      </c>
      <c r="B20" s="7"/>
      <c r="C20" s="7"/>
      <c r="D20" s="7"/>
      <c r="E20" s="7"/>
      <c r="M20">
        <v>8</v>
      </c>
      <c r="N20" s="35" t="s">
        <v>114</v>
      </c>
      <c r="O20" t="s">
        <v>105</v>
      </c>
      <c r="R20" s="32"/>
      <c r="S20" s="15" t="s">
        <v>60</v>
      </c>
      <c r="T20" s="15"/>
      <c r="U20" s="9"/>
      <c r="V20" s="1"/>
      <c r="W20" s="1"/>
      <c r="X20" s="1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3"/>
      <c r="AR20" s="3"/>
      <c r="AS20" s="3"/>
      <c r="AT20" s="3"/>
      <c r="AU20" s="3"/>
      <c r="AV20" s="3"/>
      <c r="AW20" s="3"/>
      <c r="AX20" s="3"/>
      <c r="AY20" s="2"/>
      <c r="AZ20" s="1"/>
      <c r="BA20" s="1"/>
      <c r="BB20" s="1"/>
    </row>
    <row r="21" spans="1:54" ht="17.25" x14ac:dyDescent="0.1">
      <c r="A21" s="7">
        <v>18</v>
      </c>
      <c r="B21" s="7"/>
      <c r="C21" s="7"/>
      <c r="D21" s="7"/>
      <c r="E21" s="7"/>
      <c r="M21">
        <v>9</v>
      </c>
      <c r="N21" s="35" t="s">
        <v>115</v>
      </c>
      <c r="O21" t="s">
        <v>108</v>
      </c>
      <c r="R21" s="32"/>
      <c r="S21" s="15" t="s">
        <v>61</v>
      </c>
      <c r="T21" s="15"/>
      <c r="U21" s="9"/>
      <c r="V21" s="1"/>
      <c r="W21" s="1"/>
      <c r="X21" s="1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3"/>
      <c r="AW21" s="3"/>
      <c r="AX21" s="3"/>
      <c r="AY21" s="2"/>
      <c r="AZ21" s="1"/>
      <c r="BA21" s="1"/>
      <c r="BB21" s="1"/>
    </row>
    <row r="22" spans="1:54" ht="17.25" x14ac:dyDescent="0.1">
      <c r="A22" s="7">
        <v>19</v>
      </c>
      <c r="B22" s="7"/>
      <c r="C22" s="7"/>
      <c r="D22" s="7"/>
      <c r="E22" s="7"/>
      <c r="M22">
        <v>10</v>
      </c>
      <c r="N22" s="35" t="s">
        <v>116</v>
      </c>
      <c r="O22" t="s">
        <v>103</v>
      </c>
      <c r="R22" s="32"/>
      <c r="S22" s="15" t="s">
        <v>62</v>
      </c>
      <c r="T22" s="9" t="s">
        <v>90</v>
      </c>
      <c r="U22" s="9"/>
      <c r="V22" s="1"/>
      <c r="W22" s="1"/>
      <c r="X22" s="1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3"/>
      <c r="AR22" s="3"/>
      <c r="AS22" s="3"/>
      <c r="AT22" s="3"/>
      <c r="AU22" s="3"/>
      <c r="AV22" s="1"/>
      <c r="AW22" s="1"/>
      <c r="AX22" s="3"/>
      <c r="AY22" s="2"/>
      <c r="AZ22" s="1"/>
      <c r="BA22" s="1"/>
      <c r="BB22" s="1"/>
    </row>
    <row r="23" spans="1:54" ht="17.25" x14ac:dyDescent="0.1">
      <c r="A23" s="7">
        <v>20</v>
      </c>
      <c r="B23" s="7"/>
      <c r="C23" s="7"/>
      <c r="D23" s="7"/>
      <c r="E23" s="7"/>
      <c r="M23">
        <v>11</v>
      </c>
      <c r="N23" s="35" t="s">
        <v>144</v>
      </c>
      <c r="O23" t="s">
        <v>145</v>
      </c>
      <c r="R23" s="32"/>
      <c r="S23" s="15" t="s">
        <v>63</v>
      </c>
      <c r="T23" s="9" t="s">
        <v>90</v>
      </c>
      <c r="U23" s="9"/>
      <c r="V23" s="1"/>
      <c r="W23" s="1"/>
      <c r="X23" s="1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3"/>
      <c r="AR23" s="3"/>
      <c r="AS23" s="3"/>
      <c r="AT23" s="3"/>
      <c r="AU23" s="3"/>
      <c r="AV23" s="1"/>
      <c r="AW23" s="1"/>
      <c r="AX23" s="3"/>
      <c r="AY23" s="2"/>
      <c r="AZ23" s="1"/>
      <c r="BA23" s="1"/>
      <c r="BB23" s="1"/>
    </row>
    <row r="24" spans="1:54" ht="17.25" x14ac:dyDescent="0.1">
      <c r="A24" s="7">
        <v>21</v>
      </c>
      <c r="B24" s="7"/>
      <c r="C24" s="7"/>
      <c r="D24" s="7"/>
      <c r="E24" s="7"/>
      <c r="M24">
        <v>12</v>
      </c>
      <c r="N24" s="35" t="s">
        <v>117</v>
      </c>
      <c r="O24" t="s">
        <v>106</v>
      </c>
      <c r="R24" s="32"/>
      <c r="S24" s="15" t="s">
        <v>262</v>
      </c>
      <c r="T24" s="15"/>
      <c r="U24" s="9"/>
      <c r="V24" s="1"/>
      <c r="W24" s="1"/>
      <c r="X24" s="1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3"/>
      <c r="AR24" s="3"/>
      <c r="AS24" s="3"/>
      <c r="AT24" s="3"/>
      <c r="AU24" s="3"/>
      <c r="AV24" s="3"/>
      <c r="AW24" s="3"/>
      <c r="AX24" s="3"/>
      <c r="AY24" s="2"/>
      <c r="AZ24" s="1"/>
      <c r="BA24" s="1"/>
      <c r="BB24" s="1"/>
    </row>
    <row r="25" spans="1:54" ht="17.25" x14ac:dyDescent="0.1">
      <c r="A25" s="7">
        <v>22</v>
      </c>
      <c r="B25" s="7"/>
      <c r="C25" s="7"/>
      <c r="D25" s="7"/>
      <c r="E25" s="7"/>
      <c r="M25">
        <v>13</v>
      </c>
      <c r="N25" s="35" t="s">
        <v>339</v>
      </c>
      <c r="O25" t="s">
        <v>107</v>
      </c>
      <c r="R25" s="32"/>
      <c r="S25" s="15" t="s">
        <v>147</v>
      </c>
      <c r="T25" s="9"/>
      <c r="U25" s="9"/>
      <c r="V25" s="1"/>
      <c r="W25" s="1"/>
      <c r="X25" s="1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3"/>
      <c r="AR25" s="3"/>
      <c r="AS25" s="3"/>
      <c r="AT25" s="3"/>
      <c r="AU25" s="3"/>
      <c r="AV25" s="3"/>
      <c r="AW25" s="3"/>
      <c r="AX25" s="2"/>
      <c r="AY25" s="2"/>
      <c r="AZ25" s="1"/>
      <c r="BA25" s="1"/>
      <c r="BB25" s="1"/>
    </row>
    <row r="26" spans="1:54" ht="17.25" x14ac:dyDescent="0.1">
      <c r="A26" t="s">
        <v>139</v>
      </c>
      <c r="M26">
        <v>14</v>
      </c>
      <c r="N26" s="5" t="s">
        <v>159</v>
      </c>
      <c r="O26" t="s">
        <v>160</v>
      </c>
      <c r="R26" s="32"/>
      <c r="S26" s="15" t="s">
        <v>148</v>
      </c>
      <c r="T26" s="9"/>
      <c r="U26" s="9"/>
      <c r="V26" s="1"/>
      <c r="W26" s="1"/>
      <c r="X26" s="1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3"/>
      <c r="AR26" s="3"/>
      <c r="AS26" s="3"/>
      <c r="AT26" s="3"/>
      <c r="AU26" s="3"/>
      <c r="AV26" s="3"/>
      <c r="AW26" s="3"/>
      <c r="AX26" s="3"/>
      <c r="AY26" s="2"/>
      <c r="AZ26" s="1"/>
      <c r="BA26" s="1"/>
      <c r="BB26" s="1"/>
    </row>
    <row r="27" spans="1:54" x14ac:dyDescent="0.1">
      <c r="N27" s="35"/>
      <c r="R27" s="32"/>
      <c r="S27" s="15" t="s">
        <v>149</v>
      </c>
      <c r="T27" s="9"/>
      <c r="U27" s="9"/>
      <c r="V27" s="1"/>
      <c r="W27" s="1"/>
      <c r="X27" s="1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54" x14ac:dyDescent="0.1">
      <c r="N28" s="33" t="s">
        <v>161</v>
      </c>
      <c r="O28" t="s">
        <v>406</v>
      </c>
      <c r="R28" s="34"/>
      <c r="S28" s="15" t="s">
        <v>150</v>
      </c>
      <c r="T28" s="15"/>
      <c r="U28" s="9"/>
      <c r="V28" s="1"/>
      <c r="W28" s="1"/>
      <c r="X28" s="1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54" x14ac:dyDescent="0.1">
      <c r="A29" s="263" t="s">
        <v>332</v>
      </c>
      <c r="B29" s="263"/>
      <c r="C29" s="263"/>
      <c r="D29" s="263"/>
      <c r="E29" s="263"/>
      <c r="F29" s="263"/>
      <c r="G29" s="263"/>
      <c r="N29" s="33"/>
      <c r="R29" s="34"/>
      <c r="S29" s="15" t="s">
        <v>151</v>
      </c>
      <c r="T29" s="15"/>
      <c r="U29" s="9"/>
      <c r="V29" s="1"/>
      <c r="W29" s="1"/>
      <c r="X29" s="13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54" x14ac:dyDescent="0.1">
      <c r="A30" s="263"/>
      <c r="B30" s="263"/>
      <c r="C30" s="263"/>
      <c r="D30" s="263"/>
      <c r="E30" s="263"/>
      <c r="F30" s="263"/>
      <c r="G30" s="263"/>
      <c r="N30" s="33"/>
      <c r="S30" s="15" t="s">
        <v>152</v>
      </c>
      <c r="T30" s="15"/>
      <c r="U30" s="9"/>
      <c r="V30" s="1"/>
      <c r="W30" s="1"/>
      <c r="X30" s="13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54" x14ac:dyDescent="0.1">
      <c r="S31" s="15" t="s">
        <v>153</v>
      </c>
      <c r="T31" s="15" t="s">
        <v>90</v>
      </c>
      <c r="U31" s="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54" x14ac:dyDescent="0.1">
      <c r="S32" s="15" t="s">
        <v>154</v>
      </c>
      <c r="T32" s="15" t="s">
        <v>90</v>
      </c>
      <c r="U32" s="9"/>
      <c r="V32" s="1"/>
      <c r="W32" s="1"/>
      <c r="X32" s="13"/>
      <c r="Z32" s="1"/>
      <c r="AA32" s="1"/>
      <c r="AB32" s="1"/>
      <c r="AC32" s="1"/>
      <c r="AD32" s="1"/>
      <c r="AE32" s="1"/>
      <c r="AF32" s="1"/>
    </row>
    <row r="33" spans="14:32" x14ac:dyDescent="0.1">
      <c r="S33" s="15" t="s">
        <v>155</v>
      </c>
      <c r="T33" s="15"/>
      <c r="U33" s="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4:32" x14ac:dyDescent="0.1">
      <c r="N34" s="33"/>
      <c r="S34" s="15" t="s">
        <v>263</v>
      </c>
      <c r="T34" s="41"/>
      <c r="U34" s="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4:32" x14ac:dyDescent="0.1">
      <c r="S35" s="15" t="s">
        <v>65</v>
      </c>
      <c r="T35" s="41"/>
      <c r="U35" s="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4:32" x14ac:dyDescent="0.1">
      <c r="S36" s="15" t="s">
        <v>66</v>
      </c>
      <c r="T36" s="41"/>
      <c r="U36" s="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4:32" x14ac:dyDescent="0.1">
      <c r="S37" s="15" t="s">
        <v>67</v>
      </c>
      <c r="T37" s="41"/>
      <c r="U37" s="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4:32" x14ac:dyDescent="0.1">
      <c r="S38" s="15" t="s">
        <v>68</v>
      </c>
      <c r="T38" s="41"/>
      <c r="U38" s="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4:32" x14ac:dyDescent="0.1">
      <c r="S39" s="15" t="s">
        <v>69</v>
      </c>
      <c r="T39" s="41"/>
      <c r="U39" s="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4:32" x14ac:dyDescent="0.1">
      <c r="S40" s="15" t="s">
        <v>70</v>
      </c>
      <c r="T40" s="41"/>
      <c r="U40" s="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4:32" x14ac:dyDescent="0.1">
      <c r="S41" s="15" t="s">
        <v>71</v>
      </c>
      <c r="T41" s="41" t="s">
        <v>90</v>
      </c>
      <c r="U41" s="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4:32" x14ac:dyDescent="0.1">
      <c r="S42" s="15" t="s">
        <v>72</v>
      </c>
      <c r="T42" s="41" t="s">
        <v>90</v>
      </c>
      <c r="U42" s="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4:32" x14ac:dyDescent="0.1">
      <c r="S43" s="15" t="s">
        <v>73</v>
      </c>
      <c r="T43" s="41" t="s">
        <v>90</v>
      </c>
      <c r="U43" s="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4:32" x14ac:dyDescent="0.1">
      <c r="S44" s="15" t="s">
        <v>74</v>
      </c>
      <c r="T44" s="41"/>
      <c r="U44" s="9"/>
      <c r="V44" s="1"/>
      <c r="W44" s="1"/>
      <c r="X44" s="13"/>
      <c r="Z44" s="1"/>
      <c r="AA44" s="1"/>
      <c r="AB44" s="1"/>
      <c r="AC44" s="1"/>
      <c r="AD44" s="1"/>
      <c r="AE44" s="1"/>
      <c r="AF44" s="1"/>
    </row>
    <row r="45" spans="14:32" x14ac:dyDescent="0.1">
      <c r="S45" s="15" t="s">
        <v>75</v>
      </c>
      <c r="T45" s="41"/>
      <c r="U45" s="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4:32" x14ac:dyDescent="0.1">
      <c r="S46" s="15" t="s">
        <v>76</v>
      </c>
      <c r="T46" s="15" t="s">
        <v>90</v>
      </c>
      <c r="U46" s="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4:32" x14ac:dyDescent="0.1">
      <c r="S47" s="15" t="s">
        <v>77</v>
      </c>
      <c r="T47" s="15" t="s">
        <v>90</v>
      </c>
      <c r="U47" s="9"/>
      <c r="V47" s="1"/>
      <c r="W47" s="1"/>
      <c r="X47" s="13"/>
      <c r="Z47" s="1"/>
      <c r="AA47" s="1"/>
      <c r="AB47" s="1"/>
      <c r="AC47" s="1"/>
      <c r="AD47" s="1"/>
      <c r="AE47" s="1"/>
      <c r="AF47" s="1"/>
    </row>
    <row r="48" spans="14:32" x14ac:dyDescent="0.1">
      <c r="S48" s="15" t="s">
        <v>78</v>
      </c>
      <c r="T48" s="15" t="s">
        <v>90</v>
      </c>
      <c r="U48" s="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9:32" x14ac:dyDescent="0.1">
      <c r="S49" s="15" t="s">
        <v>265</v>
      </c>
      <c r="T49" s="15" t="s">
        <v>163</v>
      </c>
      <c r="U49" s="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9:32" x14ac:dyDescent="0.1">
      <c r="S50" s="15" t="s">
        <v>79</v>
      </c>
      <c r="T50" s="15" t="s">
        <v>89</v>
      </c>
      <c r="U50" s="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9:32" x14ac:dyDescent="0.1">
      <c r="S51" s="15" t="s">
        <v>80</v>
      </c>
      <c r="T51" s="15" t="s">
        <v>91</v>
      </c>
      <c r="U51" s="9"/>
      <c r="V51" s="1"/>
      <c r="W51" s="1"/>
      <c r="X51" s="1"/>
      <c r="Y51" s="1"/>
      <c r="AA51" s="1"/>
      <c r="AB51" s="1"/>
      <c r="AC51" s="1"/>
      <c r="AD51" s="1"/>
      <c r="AE51" s="1"/>
      <c r="AF51" s="1"/>
    </row>
    <row r="52" spans="19:32" x14ac:dyDescent="0.1">
      <c r="S52" s="15" t="s">
        <v>81</v>
      </c>
      <c r="T52" s="15" t="s">
        <v>92</v>
      </c>
      <c r="U52" s="9"/>
    </row>
    <row r="53" spans="19:32" x14ac:dyDescent="0.1">
      <c r="S53" s="15" t="s">
        <v>82</v>
      </c>
      <c r="T53" s="15" t="s">
        <v>156</v>
      </c>
      <c r="U53" s="9"/>
    </row>
    <row r="54" spans="19:32" x14ac:dyDescent="0.1">
      <c r="S54" s="15" t="s">
        <v>83</v>
      </c>
      <c r="T54" s="15" t="s">
        <v>93</v>
      </c>
      <c r="U54" s="9"/>
    </row>
    <row r="55" spans="19:32" x14ac:dyDescent="0.1">
      <c r="S55" s="15" t="s">
        <v>84</v>
      </c>
      <c r="T55" s="15" t="s">
        <v>94</v>
      </c>
      <c r="U55" s="9"/>
    </row>
    <row r="56" spans="19:32" x14ac:dyDescent="0.1">
      <c r="S56" s="15" t="s">
        <v>85</v>
      </c>
      <c r="T56" s="15" t="s">
        <v>95</v>
      </c>
      <c r="U56" s="9"/>
    </row>
    <row r="57" spans="19:32" x14ac:dyDescent="0.1">
      <c r="S57" s="15" t="s">
        <v>86</v>
      </c>
      <c r="T57" s="15" t="s">
        <v>96</v>
      </c>
      <c r="U57" s="9"/>
    </row>
    <row r="58" spans="19:32" x14ac:dyDescent="0.1">
      <c r="S58" s="15" t="s">
        <v>87</v>
      </c>
      <c r="T58" s="15"/>
      <c r="U58" s="9"/>
    </row>
    <row r="59" spans="19:32" x14ac:dyDescent="0.1">
      <c r="S59" s="18" t="s">
        <v>118</v>
      </c>
    </row>
  </sheetData>
  <mergeCells count="3">
    <mergeCell ref="A2:B2"/>
    <mergeCell ref="C2:D2"/>
    <mergeCell ref="A29:G30"/>
  </mergeCells>
  <phoneticPr fontId="2"/>
  <dataValidations count="1">
    <dataValidation type="list" allowBlank="1" showInputMessage="1" showErrorMessage="1" sqref="C2:D2" xr:uid="{27CC629D-C722-4E87-868D-CD06F5F75B66}">
      <formula1>$N$13:$N$32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1127-32E1-4C39-9A38-D5C5099DE7DD}">
  <dimension ref="A1:BO121"/>
  <sheetViews>
    <sheetView tabSelected="1" view="pageBreakPreview" zoomScale="70" zoomScaleNormal="100" zoomScaleSheetLayoutView="70" workbookViewId="0">
      <selection activeCell="B72" sqref="B72"/>
    </sheetView>
  </sheetViews>
  <sheetFormatPr defaultColWidth="3.6796875" defaultRowHeight="20.100000000000001" customHeight="1" x14ac:dyDescent="0.1"/>
  <cols>
    <col min="1" max="1" width="3.6796875" style="50" customWidth="1"/>
    <col min="2" max="2" width="3.6796875" style="59" customWidth="1"/>
    <col min="3" max="27" width="3.6796875" style="52" customWidth="1"/>
    <col min="28" max="28" width="3.6796875" style="49" customWidth="1"/>
    <col min="29" max="16384" width="3.6796875" style="52"/>
  </cols>
  <sheetData>
    <row r="1" spans="1:30" ht="20.100000000000001" customHeight="1" x14ac:dyDescent="0.1">
      <c r="A1" s="266" t="str">
        <f>リスト!A29</f>
        <v>2025年度　第23回兵庫県中学生RS新人戦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5" t="s">
        <v>314</v>
      </c>
      <c r="U1" s="265"/>
      <c r="V1" s="265"/>
      <c r="W1" s="265"/>
      <c r="X1" s="265"/>
      <c r="Y1" s="265"/>
      <c r="Z1" s="265"/>
      <c r="AA1" s="265"/>
    </row>
    <row r="2" spans="1:30" ht="20.100000000000001" customHeight="1" x14ac:dyDescent="0.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5"/>
      <c r="U2" s="265"/>
      <c r="V2" s="265"/>
      <c r="W2" s="265"/>
      <c r="X2" s="265"/>
      <c r="Y2" s="265"/>
      <c r="Z2" s="265"/>
      <c r="AA2" s="265"/>
      <c r="AB2" s="52"/>
    </row>
    <row r="3" spans="1:30" ht="20.100000000000001" customHeight="1" x14ac:dyDescent="0.1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2"/>
    </row>
    <row r="4" spans="1:30" ht="20.100000000000001" customHeight="1" x14ac:dyDescent="0.1">
      <c r="A4" s="53"/>
      <c r="B4" s="48" t="s">
        <v>0</v>
      </c>
      <c r="C4" s="48"/>
      <c r="D4" s="48"/>
      <c r="E4" s="48" t="s">
        <v>327</v>
      </c>
      <c r="F4" s="48"/>
      <c r="H4" s="48"/>
      <c r="I4" s="48"/>
      <c r="J4" s="48"/>
      <c r="K4" s="48"/>
      <c r="L4" s="48"/>
      <c r="M4" s="48" t="str">
        <f>リスト!N2</f>
        <v>試合スケジュール</v>
      </c>
      <c r="N4" s="48"/>
      <c r="O4" s="48"/>
      <c r="Q4" s="48"/>
      <c r="R4" s="48"/>
      <c r="S4" s="48"/>
      <c r="T4" s="48" t="str">
        <f>リスト!O2</f>
        <v>グランド</v>
      </c>
      <c r="U4" s="48"/>
      <c r="V4" s="48"/>
      <c r="W4" s="48"/>
      <c r="Y4" s="48"/>
      <c r="Z4" s="48"/>
      <c r="AA4" s="48"/>
      <c r="AB4" s="52"/>
      <c r="AC4" s="50">
        <f>A35+1</f>
        <v>6</v>
      </c>
      <c r="AD4" s="56" t="s">
        <v>181</v>
      </c>
    </row>
    <row r="5" spans="1:30" ht="20.100000000000001" customHeight="1" x14ac:dyDescent="0.1">
      <c r="A5" s="53"/>
      <c r="B5" s="48" t="s">
        <v>1</v>
      </c>
      <c r="C5" s="48"/>
      <c r="D5" s="48"/>
      <c r="E5" s="55" t="str">
        <f>リスト!L3</f>
        <v>令和07年01月19日  (日)</v>
      </c>
      <c r="F5" s="48"/>
      <c r="G5" s="55"/>
      <c r="H5" s="48"/>
      <c r="I5" s="48"/>
      <c r="J5" s="48"/>
      <c r="K5" s="48"/>
      <c r="L5" s="48"/>
      <c r="M5" s="48" t="str">
        <f>リスト!N3</f>
        <v>１回戦</v>
      </c>
      <c r="N5" s="48"/>
      <c r="O5" s="48"/>
      <c r="Q5" s="48"/>
      <c r="R5" s="48"/>
      <c r="S5" s="48"/>
      <c r="T5" s="48" t="str">
        <f>リスト!O3</f>
        <v>日岡山公園グラウンド</v>
      </c>
      <c r="U5" s="48"/>
      <c r="V5" s="48"/>
      <c r="W5" s="48"/>
      <c r="Y5" s="48"/>
      <c r="Z5" s="48"/>
      <c r="AA5" s="48"/>
      <c r="AB5" s="52"/>
      <c r="AC5" s="50"/>
      <c r="AD5" s="48" t="s">
        <v>274</v>
      </c>
    </row>
    <row r="6" spans="1:30" ht="20.100000000000001" customHeight="1" x14ac:dyDescent="0.1">
      <c r="A6" s="53"/>
      <c r="B6" s="48"/>
      <c r="C6" s="48"/>
      <c r="D6" s="48"/>
      <c r="E6" s="55" t="str">
        <f>リスト!L4</f>
        <v>令和07年01月26日  (日)</v>
      </c>
      <c r="F6" s="48"/>
      <c r="G6" s="55"/>
      <c r="H6" s="48"/>
      <c r="I6" s="48"/>
      <c r="J6" s="48"/>
      <c r="K6" s="48"/>
      <c r="L6" s="48"/>
      <c r="M6" s="48" t="str">
        <f>リスト!N4</f>
        <v>２回戦</v>
      </c>
      <c r="N6" s="48"/>
      <c r="O6" s="48"/>
      <c r="Q6" s="48"/>
      <c r="R6" s="48"/>
      <c r="S6" s="48"/>
      <c r="T6" s="48" t="str">
        <f>リスト!O4</f>
        <v>灘浜人工芝グラウンド</v>
      </c>
      <c r="U6" s="48"/>
      <c r="V6" s="48"/>
      <c r="W6" s="48"/>
      <c r="Y6" s="48"/>
      <c r="Z6" s="48"/>
      <c r="AA6" s="48"/>
      <c r="AB6" s="52"/>
      <c r="AC6" s="50"/>
      <c r="AD6" s="48" t="s">
        <v>173</v>
      </c>
    </row>
    <row r="7" spans="1:30" ht="20.100000000000001" customHeight="1" x14ac:dyDescent="0.1">
      <c r="A7" s="53"/>
      <c r="B7" s="48"/>
      <c r="C7" s="48"/>
      <c r="D7" s="48"/>
      <c r="E7" s="55" t="str">
        <f>リスト!L5</f>
        <v>令和07年02月02日  (日)</v>
      </c>
      <c r="F7" s="48"/>
      <c r="G7" s="55"/>
      <c r="H7" s="48"/>
      <c r="I7" s="48"/>
      <c r="J7" s="48"/>
      <c r="K7" s="48"/>
      <c r="L7" s="48"/>
      <c r="M7" s="48" t="str">
        <f>リスト!N5</f>
        <v>準決勝</v>
      </c>
      <c r="N7" s="48"/>
      <c r="O7" s="48"/>
      <c r="Q7" s="48"/>
      <c r="R7" s="48"/>
      <c r="S7" s="48"/>
      <c r="T7" s="48" t="str">
        <f>リスト!O5</f>
        <v>灘浜人工芝グラウンド</v>
      </c>
      <c r="U7" s="48"/>
      <c r="V7" s="48"/>
      <c r="W7" s="48"/>
      <c r="Y7" s="48"/>
      <c r="Z7" s="48"/>
      <c r="AA7" s="48"/>
      <c r="AB7" s="52"/>
      <c r="AD7" s="48" t="s">
        <v>215</v>
      </c>
    </row>
    <row r="8" spans="1:30" ht="20.100000000000001" customHeight="1" x14ac:dyDescent="0.1">
      <c r="A8" s="53"/>
      <c r="B8" s="48"/>
      <c r="C8" s="48"/>
      <c r="D8" s="48"/>
      <c r="E8" s="55" t="str">
        <f>リスト!L6</f>
        <v>令和07年02月09日  （日）</v>
      </c>
      <c r="F8" s="48"/>
      <c r="G8" s="55"/>
      <c r="H8" s="48"/>
      <c r="I8" s="48"/>
      <c r="J8" s="48"/>
      <c r="K8" s="48"/>
      <c r="L8" s="48"/>
      <c r="M8" s="48" t="str">
        <f>リスト!N6</f>
        <v>決勝</v>
      </c>
      <c r="N8" s="48"/>
      <c r="O8" s="48"/>
      <c r="T8" s="48" t="str">
        <f>リスト!O6</f>
        <v>宝塚花屋敷グランド</v>
      </c>
      <c r="Y8" s="48"/>
      <c r="Z8" s="48"/>
      <c r="AA8" s="48"/>
      <c r="AB8" s="52"/>
      <c r="AC8" s="50"/>
      <c r="AD8" s="48" t="s">
        <v>228</v>
      </c>
    </row>
    <row r="9" spans="1:30" ht="20.100000000000001" customHeight="1" x14ac:dyDescent="0.1">
      <c r="A9" s="53"/>
      <c r="B9" s="48"/>
      <c r="C9" s="48"/>
      <c r="D9" s="48"/>
      <c r="E9" s="55"/>
      <c r="F9" s="48"/>
      <c r="G9" s="55"/>
      <c r="H9" s="48"/>
      <c r="I9" s="48"/>
      <c r="J9" s="48"/>
      <c r="K9" s="48"/>
      <c r="L9" s="48"/>
      <c r="M9" s="48"/>
      <c r="N9" s="48"/>
      <c r="O9" s="48"/>
      <c r="Q9" s="48"/>
      <c r="R9" s="48"/>
      <c r="S9" s="48"/>
      <c r="T9" s="48"/>
      <c r="U9" s="48"/>
      <c r="V9" s="48"/>
      <c r="W9" s="48"/>
      <c r="Y9" s="48"/>
      <c r="Z9" s="48"/>
      <c r="AA9" s="48"/>
      <c r="AB9" s="52"/>
      <c r="AC9" s="50"/>
      <c r="AD9" s="47" t="s">
        <v>229</v>
      </c>
    </row>
    <row r="10" spans="1:30" ht="20.100000000000001" customHeight="1" x14ac:dyDescent="0.1">
      <c r="A10" s="53"/>
      <c r="B10" s="48"/>
      <c r="C10" s="48"/>
      <c r="D10" s="48"/>
      <c r="E10" s="55"/>
      <c r="F10" s="48"/>
      <c r="H10" s="48"/>
      <c r="I10" s="48"/>
      <c r="J10" s="48"/>
      <c r="K10" s="48"/>
      <c r="L10" s="48"/>
      <c r="M10" s="48"/>
      <c r="N10" s="48"/>
      <c r="O10" s="48"/>
      <c r="Q10" s="48"/>
      <c r="R10" s="48"/>
      <c r="S10" s="48"/>
      <c r="T10" s="48"/>
      <c r="U10" s="48"/>
      <c r="V10" s="48"/>
      <c r="W10" s="48"/>
      <c r="Y10" s="48"/>
      <c r="Z10" s="48"/>
      <c r="AA10" s="48"/>
      <c r="AB10" s="52"/>
      <c r="AC10" s="50"/>
    </row>
    <row r="11" spans="1:30" ht="20.100000000000001" customHeight="1" x14ac:dyDescent="0.1">
      <c r="B11" s="58" t="s">
        <v>183</v>
      </c>
      <c r="T11" s="48"/>
      <c r="U11" s="48"/>
      <c r="V11" s="48"/>
      <c r="W11" s="48"/>
      <c r="Y11" s="48"/>
      <c r="Z11" s="48"/>
      <c r="AA11" s="48"/>
      <c r="AB11" s="52"/>
      <c r="AC11" s="50">
        <f>AC4+1</f>
        <v>7</v>
      </c>
      <c r="AD11" s="56" t="s">
        <v>180</v>
      </c>
    </row>
    <row r="12" spans="1:30" ht="20.100000000000001" customHeight="1" x14ac:dyDescent="0.1">
      <c r="A12" s="50">
        <v>1</v>
      </c>
      <c r="B12" s="47" t="s">
        <v>208</v>
      </c>
      <c r="T12" s="57"/>
      <c r="U12" s="57"/>
      <c r="V12" s="57"/>
      <c r="W12" s="57"/>
      <c r="X12" s="57"/>
      <c r="Y12" s="57"/>
      <c r="Z12" s="57"/>
      <c r="AA12" s="57"/>
      <c r="AB12" s="52"/>
      <c r="AC12" s="50"/>
      <c r="AD12" s="48" t="s">
        <v>174</v>
      </c>
    </row>
    <row r="13" spans="1:30" ht="20.100000000000001" customHeight="1" x14ac:dyDescent="0.1">
      <c r="B13" s="47" t="s">
        <v>212</v>
      </c>
      <c r="AB13" s="52"/>
      <c r="AC13" s="56"/>
      <c r="AD13" s="48" t="s">
        <v>275</v>
      </c>
    </row>
    <row r="14" spans="1:30" ht="20.100000000000001" customHeight="1" x14ac:dyDescent="0.1">
      <c r="B14" s="47"/>
      <c r="AB14" s="52"/>
      <c r="AD14" s="48" t="s">
        <v>175</v>
      </c>
    </row>
    <row r="15" spans="1:30" ht="20.100000000000001" customHeight="1" x14ac:dyDescent="0.1">
      <c r="A15" s="50">
        <f>A12+1</f>
        <v>2</v>
      </c>
      <c r="B15" s="51" t="s">
        <v>349</v>
      </c>
      <c r="AB15" s="52"/>
      <c r="AC15" s="50"/>
      <c r="AD15" s="48" t="s">
        <v>176</v>
      </c>
    </row>
    <row r="16" spans="1:30" ht="20.100000000000001" customHeight="1" x14ac:dyDescent="0.1">
      <c r="B16" s="59" t="s">
        <v>346</v>
      </c>
      <c r="D16" s="47" t="s">
        <v>402</v>
      </c>
      <c r="AB16" s="52"/>
      <c r="AC16" s="50"/>
      <c r="AD16" s="48" t="s">
        <v>177</v>
      </c>
    </row>
    <row r="17" spans="1:30" ht="20.100000000000001" customHeight="1" x14ac:dyDescent="0.1">
      <c r="B17" s="59" t="s">
        <v>346</v>
      </c>
      <c r="D17" s="47" t="s">
        <v>348</v>
      </c>
      <c r="AB17" s="52"/>
      <c r="AC17" s="50"/>
      <c r="AD17" s="48" t="s">
        <v>178</v>
      </c>
    </row>
    <row r="18" spans="1:30" ht="20.100000000000001" customHeight="1" x14ac:dyDescent="0.1">
      <c r="B18" s="59" t="s">
        <v>347</v>
      </c>
      <c r="D18" s="52" t="s">
        <v>401</v>
      </c>
      <c r="AB18" s="52"/>
      <c r="AC18" s="50"/>
      <c r="AD18" s="48" t="s">
        <v>179</v>
      </c>
    </row>
    <row r="19" spans="1:30" ht="20.100000000000001" customHeight="1" x14ac:dyDescent="0.1">
      <c r="D19" s="185" t="s">
        <v>350</v>
      </c>
      <c r="AB19" s="52"/>
      <c r="AC19" s="50"/>
      <c r="AD19" s="47" t="s">
        <v>230</v>
      </c>
    </row>
    <row r="20" spans="1:30" ht="20.100000000000001" customHeight="1" x14ac:dyDescent="0.1">
      <c r="B20" s="59" t="s">
        <v>346</v>
      </c>
      <c r="D20" s="47" t="s">
        <v>403</v>
      </c>
      <c r="AB20" s="52"/>
      <c r="AC20" s="49"/>
    </row>
    <row r="21" spans="1:30" ht="20.100000000000001" customHeight="1" x14ac:dyDescent="0.1">
      <c r="B21" s="59" t="s">
        <v>346</v>
      </c>
      <c r="D21" s="47" t="s">
        <v>207</v>
      </c>
      <c r="AB21" s="52"/>
      <c r="AC21" s="50">
        <f>AC11+1</f>
        <v>8</v>
      </c>
      <c r="AD21" s="51" t="s">
        <v>217</v>
      </c>
    </row>
    <row r="22" spans="1:30" ht="20.100000000000001" customHeight="1" x14ac:dyDescent="0.1">
      <c r="B22" s="59" t="s">
        <v>347</v>
      </c>
      <c r="D22" s="52" t="s">
        <v>401</v>
      </c>
      <c r="AB22" s="52"/>
      <c r="AC22" s="49"/>
      <c r="AD22" s="47" t="s">
        <v>231</v>
      </c>
    </row>
    <row r="23" spans="1:30" ht="20.100000000000001" customHeight="1" x14ac:dyDescent="0.1">
      <c r="B23" s="52"/>
      <c r="D23" s="185" t="s">
        <v>351</v>
      </c>
      <c r="AB23" s="52"/>
      <c r="AC23" s="49"/>
      <c r="AD23" s="47" t="s">
        <v>232</v>
      </c>
    </row>
    <row r="24" spans="1:30" ht="20.100000000000001" customHeight="1" x14ac:dyDescent="0.1">
      <c r="B24" s="59" t="s">
        <v>346</v>
      </c>
      <c r="D24" s="47" t="s">
        <v>356</v>
      </c>
      <c r="AB24" s="52"/>
      <c r="AC24" s="49"/>
    </row>
    <row r="25" spans="1:30" ht="20.100000000000001" customHeight="1" x14ac:dyDescent="0.1">
      <c r="B25" s="59" t="s">
        <v>347</v>
      </c>
      <c r="D25" s="47" t="s">
        <v>352</v>
      </c>
      <c r="AB25" s="52"/>
      <c r="AC25" s="50">
        <f>AC21+1</f>
        <v>9</v>
      </c>
      <c r="AD25" s="51" t="s">
        <v>218</v>
      </c>
    </row>
    <row r="26" spans="1:30" ht="20.100000000000001" customHeight="1" x14ac:dyDescent="0.1">
      <c r="AB26" s="52"/>
      <c r="AC26" s="49"/>
      <c r="AD26" s="47" t="s">
        <v>252</v>
      </c>
    </row>
    <row r="27" spans="1:30" ht="20.100000000000001" customHeight="1" x14ac:dyDescent="0.1">
      <c r="A27" s="50">
        <f>A15+1</f>
        <v>3</v>
      </c>
      <c r="B27" s="51" t="s">
        <v>281</v>
      </c>
      <c r="AB27" s="52"/>
      <c r="AC27" s="49"/>
      <c r="AD27" s="48" t="s">
        <v>233</v>
      </c>
    </row>
    <row r="28" spans="1:30" ht="20.100000000000001" customHeight="1" x14ac:dyDescent="0.1">
      <c r="B28" s="47" t="s">
        <v>283</v>
      </c>
      <c r="C28" s="47"/>
      <c r="AB28" s="52"/>
      <c r="AC28" s="49"/>
      <c r="AD28" s="47" t="s">
        <v>234</v>
      </c>
    </row>
    <row r="29" spans="1:30" ht="20.100000000000001" customHeight="1" x14ac:dyDescent="0.1">
      <c r="B29" s="47" t="s">
        <v>282</v>
      </c>
      <c r="C29" s="47"/>
      <c r="AB29" s="52"/>
      <c r="AC29" s="49"/>
      <c r="AD29" s="47" t="s">
        <v>235</v>
      </c>
    </row>
    <row r="30" spans="1:30" ht="20.100000000000001" customHeight="1" x14ac:dyDescent="0.1">
      <c r="B30" s="52"/>
      <c r="C30" s="47"/>
      <c r="AB30" s="52"/>
      <c r="AC30" s="49"/>
    </row>
    <row r="31" spans="1:30" ht="20.100000000000001" customHeight="1" x14ac:dyDescent="0.1">
      <c r="A31" s="50">
        <f>A27+1</f>
        <v>4</v>
      </c>
      <c r="B31" s="51" t="s">
        <v>209</v>
      </c>
      <c r="AB31" s="52"/>
      <c r="AC31" s="50">
        <f>AC25+1</f>
        <v>10</v>
      </c>
      <c r="AD31" s="51" t="s">
        <v>219</v>
      </c>
    </row>
    <row r="32" spans="1:30" ht="20.100000000000001" customHeight="1" x14ac:dyDescent="0.1">
      <c r="B32" s="47" t="s">
        <v>284</v>
      </c>
      <c r="C32" s="47"/>
      <c r="AB32" s="52"/>
      <c r="AC32" s="49"/>
      <c r="AD32" s="47" t="s">
        <v>236</v>
      </c>
    </row>
    <row r="33" spans="1:67" ht="20.100000000000001" customHeight="1" x14ac:dyDescent="0.1">
      <c r="B33" s="47" t="s">
        <v>213</v>
      </c>
      <c r="AB33" s="52"/>
      <c r="AC33" s="49"/>
      <c r="AD33" s="47" t="s">
        <v>237</v>
      </c>
    </row>
    <row r="34" spans="1:67" ht="20.100000000000001" customHeight="1" x14ac:dyDescent="0.1">
      <c r="B34" s="52"/>
      <c r="C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52"/>
      <c r="AC34" s="49"/>
      <c r="AD34" s="47" t="s">
        <v>238</v>
      </c>
    </row>
    <row r="35" spans="1:67" ht="20.100000000000001" customHeight="1" x14ac:dyDescent="0.1">
      <c r="A35" s="50">
        <f>A31+1</f>
        <v>5</v>
      </c>
      <c r="B35" s="56" t="s">
        <v>182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52"/>
    </row>
    <row r="36" spans="1:67" ht="20.100000000000001" customHeight="1" x14ac:dyDescent="0.1">
      <c r="B36" s="47" t="s">
        <v>211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52"/>
      <c r="AC36" s="50">
        <f>AC31+1</f>
        <v>11</v>
      </c>
      <c r="AD36" s="51" t="s">
        <v>220</v>
      </c>
    </row>
    <row r="37" spans="1:67" ht="20.100000000000001" customHeight="1" x14ac:dyDescent="0.1">
      <c r="B37" s="47" t="s">
        <v>210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52"/>
      <c r="AC37" s="49"/>
      <c r="AD37" s="47" t="s">
        <v>256</v>
      </c>
    </row>
    <row r="38" spans="1:67" ht="20.100000000000001" customHeight="1" x14ac:dyDescent="0.1">
      <c r="B38" s="48" t="s">
        <v>214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52"/>
      <c r="AC38" s="49"/>
      <c r="AD38" s="47" t="s">
        <v>239</v>
      </c>
    </row>
    <row r="39" spans="1:67" ht="20.100000000000001" customHeight="1" x14ac:dyDescent="0.1">
      <c r="B39" s="48" t="s">
        <v>226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52"/>
      <c r="AC39" s="49"/>
      <c r="AD39" s="47" t="s">
        <v>240</v>
      </c>
    </row>
    <row r="40" spans="1:67" ht="20.100000000000001" customHeight="1" x14ac:dyDescent="0.1">
      <c r="B40" s="48" t="s">
        <v>227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52"/>
      <c r="AC40" s="49"/>
    </row>
    <row r="41" spans="1:67" ht="20.100000000000001" customHeight="1" x14ac:dyDescent="0.1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52"/>
      <c r="AC41" s="49"/>
    </row>
    <row r="42" spans="1:67" ht="20.100000000000001" customHeight="1" x14ac:dyDescent="0.1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52"/>
      <c r="AC42" s="49"/>
    </row>
    <row r="43" spans="1:67" ht="20.100000000000001" customHeight="1" x14ac:dyDescent="0.1">
      <c r="AC43" s="264" t="s">
        <v>255</v>
      </c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</row>
    <row r="44" spans="1:67" ht="20.100000000000001" customHeight="1" x14ac:dyDescent="0.1">
      <c r="B44" s="51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</row>
    <row r="45" spans="1:67" ht="20.100000000000001" customHeight="1" x14ac:dyDescent="0.1"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</row>
    <row r="46" spans="1:67" ht="20.100000000000001" customHeight="1" x14ac:dyDescent="0.1"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</row>
    <row r="47" spans="1:67" ht="20.100000000000001" customHeight="1" x14ac:dyDescent="0.1">
      <c r="A47" s="50">
        <f>AC36+1</f>
        <v>12</v>
      </c>
      <c r="B47" s="51" t="s">
        <v>221</v>
      </c>
      <c r="AC47" s="21" t="str">
        <f>リスト!S2</f>
        <v>■名誉会長</v>
      </c>
      <c r="AD47" s="22"/>
      <c r="AE47" s="21"/>
      <c r="AF47" s="21"/>
      <c r="AG47" s="21"/>
      <c r="AH47" s="21"/>
      <c r="AI47" s="21"/>
      <c r="AJ47" s="21" t="str">
        <f>リスト!T2</f>
        <v>田中　康憲</v>
      </c>
      <c r="AK47" s="21"/>
      <c r="AL47" s="21"/>
      <c r="AM47" s="21"/>
      <c r="AN47" s="21"/>
      <c r="AO47" s="21" t="str">
        <f>リスト!U2</f>
        <v>（兵庫県ラグビーフットボール協会会長）</v>
      </c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1"/>
      <c r="BK47" s="1"/>
      <c r="BL47" s="1"/>
      <c r="BM47" s="1"/>
      <c r="BN47" s="1"/>
      <c r="BO47" s="1"/>
    </row>
    <row r="48" spans="1:67" ht="20.100000000000001" customHeight="1" x14ac:dyDescent="0.1">
      <c r="A48" s="49"/>
      <c r="B48" s="47" t="s">
        <v>241</v>
      </c>
      <c r="AC48" s="21" t="str">
        <f>リスト!S3</f>
        <v>■会長</v>
      </c>
      <c r="AD48" s="19"/>
      <c r="AE48" s="3"/>
      <c r="AF48" s="3"/>
      <c r="AG48" s="3"/>
      <c r="AH48" s="3"/>
      <c r="AI48" s="3"/>
      <c r="AJ48" s="21" t="str">
        <f>リスト!T3</f>
        <v>野中　孝介</v>
      </c>
      <c r="AK48" s="3"/>
      <c r="AL48" s="3"/>
      <c r="AM48" s="3"/>
      <c r="AN48" s="3"/>
      <c r="AO48" s="21" t="str">
        <f>リスト!U3</f>
        <v>（兵庫県ラグビーフットボール協会理事長）</v>
      </c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7"/>
      <c r="BO48" s="1"/>
    </row>
    <row r="49" spans="1:67" ht="20.100000000000001" customHeight="1" x14ac:dyDescent="0.1">
      <c r="A49" s="49"/>
      <c r="B49" s="47" t="s">
        <v>222</v>
      </c>
      <c r="AC49" s="21" t="str">
        <f>リスト!S4</f>
        <v>■副会長1</v>
      </c>
      <c r="AD49" s="19"/>
      <c r="AE49" s="3"/>
      <c r="AF49" s="3"/>
      <c r="AG49" s="3"/>
      <c r="AH49" s="3"/>
      <c r="AI49" s="3"/>
      <c r="AJ49" s="21" t="str">
        <f>リスト!T4</f>
        <v>遠藤　哲和</v>
      </c>
      <c r="AK49" s="3"/>
      <c r="AL49" s="3"/>
      <c r="AM49" s="3"/>
      <c r="AN49" s="3"/>
      <c r="AO49" s="21" t="str">
        <f>リスト!U4</f>
        <v>（兵庫県ラグビースクール連盟会長）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7"/>
      <c r="BO49" s="1"/>
    </row>
    <row r="50" spans="1:67" ht="20.100000000000001" customHeight="1" x14ac:dyDescent="0.1">
      <c r="A50" s="49"/>
      <c r="B50" s="47" t="s">
        <v>242</v>
      </c>
      <c r="AC50" s="21" t="str">
        <f>リスト!S5</f>
        <v>■副会長2</v>
      </c>
      <c r="AD50" s="19"/>
      <c r="AE50" s="3"/>
      <c r="AF50" s="3"/>
      <c r="AG50" s="3"/>
      <c r="AH50" s="3"/>
      <c r="AI50" s="3"/>
      <c r="AJ50" s="21" t="str">
        <f>リスト!T5</f>
        <v>中村　孝治</v>
      </c>
      <c r="AK50" s="3"/>
      <c r="AL50" s="3"/>
      <c r="AM50" s="3"/>
      <c r="AN50" s="3"/>
      <c r="AO50" s="21" t="str">
        <f>リスト!U5</f>
        <v>（兵庫県ラグビースクール連盟監査）</v>
      </c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7"/>
      <c r="BO50" s="1"/>
    </row>
    <row r="51" spans="1:67" ht="20.100000000000001" customHeight="1" x14ac:dyDescent="0.1">
      <c r="A51" s="49"/>
      <c r="B51" s="47" t="s">
        <v>223</v>
      </c>
      <c r="AC51" s="21" t="str">
        <f>リスト!S6</f>
        <v>■大会理事</v>
      </c>
      <c r="AD51" s="19"/>
      <c r="AE51" s="3"/>
      <c r="AF51" s="3"/>
      <c r="AG51" s="3"/>
      <c r="AH51" s="3"/>
      <c r="AI51" s="3"/>
      <c r="AJ51" s="21" t="str">
        <f>リスト!T6</f>
        <v>鈴木　啓成</v>
      </c>
      <c r="AK51" s="3"/>
      <c r="AL51" s="3"/>
      <c r="AM51" s="3"/>
      <c r="AN51" s="3"/>
      <c r="AO51" s="21" t="str">
        <f>リスト!U6</f>
        <v>（兵庫県ラグビースクール連盟理事長）</v>
      </c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7"/>
      <c r="BO51" s="1"/>
    </row>
    <row r="52" spans="1:67" ht="20.100000000000001" customHeight="1" x14ac:dyDescent="0.1">
      <c r="B52" s="47" t="s">
        <v>243</v>
      </c>
      <c r="AC52" s="21" t="str">
        <f>リスト!S7</f>
        <v>■大会副理事</v>
      </c>
      <c r="AD52" s="19"/>
      <c r="AE52" s="3"/>
      <c r="AF52" s="3"/>
      <c r="AG52" s="3"/>
      <c r="AH52" s="3"/>
      <c r="AI52" s="3"/>
      <c r="AJ52" s="21" t="str">
        <f>リスト!T7</f>
        <v>森山　浩二</v>
      </c>
      <c r="AK52" s="3"/>
      <c r="AL52" s="3"/>
      <c r="AM52" s="3"/>
      <c r="AN52" s="21"/>
      <c r="AO52" s="21" t="str">
        <f>リスト!U7</f>
        <v>（兵庫県ラグビースクール連盟副理事長）</v>
      </c>
      <c r="AP52" s="3"/>
      <c r="AQ52" s="3"/>
      <c r="AR52" s="21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7"/>
      <c r="BO52" s="1"/>
    </row>
    <row r="53" spans="1:67" ht="20.100000000000001" customHeight="1" x14ac:dyDescent="0.1">
      <c r="A53" s="49"/>
      <c r="B53" s="47" t="s">
        <v>224</v>
      </c>
      <c r="AC53" s="21" t="str">
        <f>リスト!S10</f>
        <v>■大会委員長</v>
      </c>
      <c r="AD53" s="19"/>
      <c r="AE53" s="3"/>
      <c r="AF53" s="3"/>
      <c r="AG53" s="3"/>
      <c r="AH53" s="3"/>
      <c r="AI53" s="3"/>
      <c r="AJ53" s="21" t="s">
        <v>257</v>
      </c>
      <c r="AK53" s="3"/>
      <c r="AL53" s="3"/>
      <c r="AM53" s="3"/>
      <c r="AN53" s="3"/>
      <c r="AO53" s="63" t="s">
        <v>259</v>
      </c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7"/>
      <c r="BO53" s="1"/>
    </row>
    <row r="54" spans="1:67" ht="20.100000000000001" customHeight="1" x14ac:dyDescent="0.1">
      <c r="A54" s="49"/>
      <c r="B54" s="47" t="s">
        <v>225</v>
      </c>
      <c r="AC54" s="21" t="str">
        <f>リスト!S11</f>
        <v>■大会副委員長</v>
      </c>
      <c r="AD54" s="19"/>
      <c r="AE54" s="3"/>
      <c r="AF54" s="3"/>
      <c r="AG54" s="3"/>
      <c r="AH54" s="3"/>
      <c r="AI54" s="3"/>
      <c r="AJ54" s="21" t="str">
        <f>リスト!T11</f>
        <v>百合野　慶太</v>
      </c>
      <c r="AK54" s="3"/>
      <c r="AL54" s="3"/>
      <c r="AM54" s="3"/>
      <c r="AN54" s="3"/>
      <c r="AO54" s="21" t="str">
        <f>リスト!U11</f>
        <v>（兵庫県ラグビーフットボール協会普及育成委員長）</v>
      </c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7"/>
      <c r="BO54" s="1"/>
    </row>
    <row r="55" spans="1:67" ht="20.100000000000001" customHeight="1" x14ac:dyDescent="0.1">
      <c r="A55" s="49"/>
      <c r="B55" s="47" t="s">
        <v>244</v>
      </c>
      <c r="AC55" s="21"/>
      <c r="AD55" s="1"/>
      <c r="AE55" s="3"/>
      <c r="AF55" s="3"/>
      <c r="AG55" s="3"/>
      <c r="AH55" s="3"/>
      <c r="AI55" s="3"/>
      <c r="AJ55" s="21"/>
      <c r="AK55" s="3"/>
      <c r="AL55" s="3"/>
      <c r="AM55" s="3"/>
      <c r="AN55" s="3"/>
      <c r="AO55" s="63"/>
      <c r="AP55" s="3"/>
      <c r="AQ55" s="3"/>
      <c r="AR55" s="3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5"/>
      <c r="BO55" s="1"/>
    </row>
    <row r="56" spans="1:67" ht="20.100000000000001" customHeight="1" x14ac:dyDescent="0.1">
      <c r="A56" s="49"/>
      <c r="AC56" s="21" t="str">
        <f>リスト!S12</f>
        <v>■大会実行委員会</v>
      </c>
      <c r="AD56" s="19"/>
      <c r="AE56" s="3"/>
      <c r="AF56" s="3"/>
      <c r="AG56" s="3"/>
      <c r="AH56" s="3"/>
      <c r="AI56" s="3"/>
      <c r="AJ56" s="21"/>
      <c r="AK56" s="3"/>
      <c r="AL56" s="3"/>
      <c r="AM56" s="3"/>
      <c r="AN56" s="3"/>
      <c r="AO56" s="63"/>
      <c r="AP56" s="2"/>
      <c r="AQ56" s="2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6"/>
      <c r="BE56" s="36"/>
      <c r="BF56" s="36"/>
      <c r="BG56" s="36"/>
      <c r="BH56" s="36"/>
      <c r="BI56" s="36"/>
      <c r="BJ56" s="36"/>
      <c r="BK56" s="38"/>
      <c r="BL56" s="37"/>
      <c r="BM56" s="37"/>
      <c r="BN56" s="37"/>
      <c r="BO56" s="1"/>
    </row>
    <row r="57" spans="1:67" ht="20.100000000000001" customHeight="1" x14ac:dyDescent="0.1">
      <c r="A57" s="50">
        <f>A47+1</f>
        <v>13</v>
      </c>
      <c r="B57" s="51" t="s">
        <v>245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AC57" s="21" t="str">
        <f>リスト!S14</f>
        <v>●実行委員長</v>
      </c>
      <c r="AD57" s="2"/>
      <c r="AE57" s="2"/>
      <c r="AF57" s="2"/>
      <c r="AG57" s="2"/>
      <c r="AH57" s="2"/>
      <c r="AI57" s="2"/>
      <c r="AJ57" s="21" t="str">
        <f>リスト!T14</f>
        <v>上野　隆司</v>
      </c>
      <c r="AK57" s="2"/>
      <c r="AL57" s="3"/>
      <c r="AM57" s="3"/>
      <c r="AN57" s="3"/>
      <c r="AO57" s="21" t="str">
        <f>リスト!U14</f>
        <v>（川西市ラグビースクール）</v>
      </c>
      <c r="AP57" s="3"/>
      <c r="AR57" s="2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8"/>
      <c r="BL57" s="37"/>
      <c r="BM57" s="37"/>
      <c r="BN57" s="37"/>
      <c r="BO57" s="1"/>
    </row>
    <row r="58" spans="1:67" ht="20.100000000000001" customHeight="1" x14ac:dyDescent="0.1">
      <c r="A58" s="49"/>
      <c r="B58" s="47" t="s">
        <v>246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AC58" s="21" t="str">
        <f>リスト!S15</f>
        <v>●実行副委員長1</v>
      </c>
      <c r="AD58" s="2"/>
      <c r="AE58" s="2"/>
      <c r="AF58" s="2"/>
      <c r="AG58" s="2"/>
      <c r="AH58" s="2"/>
      <c r="AI58" s="2"/>
      <c r="AJ58" s="21" t="str">
        <f>リスト!T15</f>
        <v>前田　覚</v>
      </c>
      <c r="AK58" s="2"/>
      <c r="AL58" s="3"/>
      <c r="AM58" s="3"/>
      <c r="AN58" s="3"/>
      <c r="AO58" s="21" t="str">
        <f>リスト!U15</f>
        <v>（伊丹ラグビースクール）</v>
      </c>
      <c r="AP58" s="3"/>
      <c r="AQ58" s="3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8"/>
      <c r="BL58" s="37"/>
      <c r="BM58" s="37"/>
      <c r="BN58" s="37"/>
      <c r="BO58" s="1"/>
    </row>
    <row r="59" spans="1:67" ht="20.100000000000001" customHeight="1" x14ac:dyDescent="0.1">
      <c r="B59" s="47" t="s">
        <v>247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AC59" s="21" t="str">
        <f>リスト!S16</f>
        <v>●実行副委員長2</v>
      </c>
      <c r="AD59" s="2"/>
      <c r="AE59" s="2"/>
      <c r="AF59" s="2"/>
      <c r="AG59" s="2"/>
      <c r="AH59" s="2"/>
      <c r="AI59" s="2"/>
      <c r="AJ59" s="21" t="str">
        <f>リスト!T16</f>
        <v>小牧　慶太</v>
      </c>
      <c r="AK59" s="2"/>
      <c r="AL59" s="3"/>
      <c r="AM59" s="3"/>
      <c r="AN59" s="3"/>
      <c r="AO59" s="21" t="str">
        <f>リスト!U16</f>
        <v>（兵庫県ラグビースクール）</v>
      </c>
      <c r="AP59" s="3"/>
      <c r="AQ59" s="3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8"/>
      <c r="BL59" s="37"/>
      <c r="BM59" s="37"/>
      <c r="BN59" s="37"/>
      <c r="BO59" s="1"/>
    </row>
    <row r="60" spans="1:67" ht="20.100000000000001" customHeight="1" x14ac:dyDescent="0.1"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AC60" s="21" t="str">
        <f>リスト!S18</f>
        <v>●総務委員</v>
      </c>
      <c r="AD60" s="2"/>
      <c r="AE60" s="1"/>
      <c r="AF60" s="1"/>
      <c r="AG60" s="1"/>
      <c r="AH60" s="1"/>
      <c r="AI60" s="1"/>
      <c r="AJ60" s="21" t="s">
        <v>353</v>
      </c>
      <c r="AK60" s="1"/>
      <c r="AL60" s="1"/>
      <c r="AM60" s="1"/>
      <c r="AN60" s="1"/>
      <c r="AO60" s="21"/>
      <c r="AP60" s="1"/>
      <c r="AQ60" s="1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6"/>
      <c r="BK60" s="38"/>
      <c r="BL60" s="37"/>
      <c r="BM60" s="37"/>
      <c r="BN60" s="37"/>
      <c r="BO60" s="1"/>
    </row>
    <row r="61" spans="1:67" ht="20.100000000000001" customHeight="1" x14ac:dyDescent="0.1">
      <c r="A61" s="50">
        <f>A57+1</f>
        <v>14</v>
      </c>
      <c r="B61" s="66" t="s">
        <v>286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AC61" s="21" t="str">
        <f>リスト!S34</f>
        <v>●記録委員</v>
      </c>
      <c r="AD61" s="2"/>
      <c r="AE61" s="2"/>
      <c r="AF61" s="2"/>
      <c r="AG61" s="2"/>
      <c r="AH61" s="2"/>
      <c r="AI61" s="2"/>
      <c r="AJ61" s="21" t="s">
        <v>414</v>
      </c>
      <c r="AK61" s="3"/>
      <c r="AL61" s="3"/>
      <c r="AM61" s="3"/>
      <c r="AN61" s="3"/>
      <c r="AO61" s="21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1"/>
    </row>
    <row r="62" spans="1:67" ht="20.100000000000001" customHeight="1" x14ac:dyDescent="0.1">
      <c r="B62" s="1" t="s">
        <v>285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AC62" s="21"/>
      <c r="AD62" s="2"/>
      <c r="AE62" s="1"/>
      <c r="AF62" s="1"/>
      <c r="AG62" s="1"/>
      <c r="AH62" s="1"/>
      <c r="AI62" s="1"/>
      <c r="AJ62" s="21" t="s">
        <v>264</v>
      </c>
      <c r="AK62" s="1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1"/>
    </row>
    <row r="63" spans="1:67" ht="20.100000000000001" customHeight="1" x14ac:dyDescent="0.1"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AC63" s="21"/>
      <c r="AD63" s="2"/>
      <c r="AE63" s="2"/>
      <c r="AF63" s="2"/>
      <c r="AG63" s="2"/>
      <c r="AH63" s="2"/>
      <c r="AI63" s="2"/>
      <c r="AJ63" s="21" t="s">
        <v>357</v>
      </c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20.100000000000001" customHeight="1" x14ac:dyDescent="0.1">
      <c r="A64" s="50">
        <v>15</v>
      </c>
      <c r="B64" s="51" t="s">
        <v>248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AC64" s="21"/>
      <c r="AD64" s="2"/>
      <c r="AE64" s="2"/>
      <c r="AF64" s="2"/>
      <c r="AG64" s="2"/>
      <c r="AH64" s="2"/>
      <c r="AI64" s="2"/>
      <c r="AJ64" s="21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20.100000000000001" customHeight="1" x14ac:dyDescent="0.1">
      <c r="B65" s="47" t="s">
        <v>184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AC65" s="21" t="str">
        <f>リスト!S49</f>
        <v>●医務委員</v>
      </c>
      <c r="AD65" s="2"/>
      <c r="AE65" s="1"/>
      <c r="AF65" s="1"/>
      <c r="AG65" s="1"/>
      <c r="AH65" s="1"/>
      <c r="AI65" s="1"/>
      <c r="AJ65" s="21" t="s">
        <v>266</v>
      </c>
      <c r="AK65" s="1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20.100000000000001" customHeight="1" x14ac:dyDescent="0.1">
      <c r="B66" s="47" t="s">
        <v>253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AC66" s="21"/>
      <c r="AD66" s="2"/>
      <c r="AE66" s="2"/>
      <c r="AF66" s="2"/>
      <c r="AG66" s="2"/>
      <c r="AH66" s="2"/>
      <c r="AI66" s="2"/>
      <c r="AJ66" s="21" t="s">
        <v>410</v>
      </c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20.100000000000001" customHeight="1" x14ac:dyDescent="0.1">
      <c r="B67" s="47" t="s">
        <v>249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AC67" s="21"/>
      <c r="AD67" s="2"/>
      <c r="AE67" s="2"/>
      <c r="AF67" s="3"/>
      <c r="AG67" s="3"/>
      <c r="AH67" s="3"/>
      <c r="AI67" s="3"/>
      <c r="AJ67" s="21" t="s">
        <v>409</v>
      </c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20.100000000000001" customHeight="1" x14ac:dyDescent="0.1">
      <c r="B68" s="47" t="s">
        <v>216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AC68" s="64" t="s">
        <v>267</v>
      </c>
      <c r="AD68" s="2"/>
      <c r="AE68" s="1"/>
      <c r="AF68" s="1"/>
      <c r="AG68" s="1"/>
      <c r="AH68" s="1"/>
      <c r="AI68" s="1"/>
      <c r="AJ68" s="21" t="s">
        <v>268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3"/>
      <c r="BI68" s="3"/>
      <c r="BJ68" s="3"/>
      <c r="BK68" s="2"/>
      <c r="BL68" s="1"/>
      <c r="BM68" s="1"/>
      <c r="BN68" s="1"/>
      <c r="BO68" s="1"/>
    </row>
    <row r="69" spans="1:67" ht="20.100000000000001" customHeight="1" x14ac:dyDescent="0.1">
      <c r="B69" s="47" t="s">
        <v>250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AC69" s="21"/>
      <c r="AD69" s="2"/>
      <c r="AE69" s="2"/>
      <c r="AF69" s="2"/>
      <c r="AG69" s="2"/>
      <c r="AH69" s="2"/>
      <c r="AI69" s="2"/>
      <c r="AJ69" s="2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ht="20.100000000000001" customHeight="1" x14ac:dyDescent="0.1">
      <c r="B70" s="47" t="s">
        <v>251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AC70" s="21"/>
      <c r="AD70" s="19" t="s">
        <v>6</v>
      </c>
      <c r="AE70" s="3" t="s">
        <v>2</v>
      </c>
      <c r="AF70" s="3"/>
      <c r="AG70" s="3"/>
      <c r="AH70" s="3"/>
      <c r="AI70" s="3"/>
      <c r="AJ70" s="2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2"/>
      <c r="BL70" s="1"/>
      <c r="BM70" s="1"/>
      <c r="BN70" s="1"/>
      <c r="BO70" s="1"/>
    </row>
    <row r="71" spans="1:67" ht="20.100000000000001" customHeight="1" x14ac:dyDescent="0.1">
      <c r="B71" s="47" t="s">
        <v>254</v>
      </c>
      <c r="AC71" s="21"/>
      <c r="AD71" s="2"/>
      <c r="AE71" s="20" t="s">
        <v>398</v>
      </c>
      <c r="AF71" s="3" t="s">
        <v>3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2"/>
      <c r="BL71" s="1"/>
      <c r="BM71" s="1"/>
      <c r="BN71" s="1"/>
      <c r="BO71" s="1"/>
    </row>
    <row r="72" spans="1:67" ht="20.100000000000001" customHeight="1" x14ac:dyDescent="0.1">
      <c r="A72" s="52"/>
      <c r="B72" s="258" t="s">
        <v>269</v>
      </c>
      <c r="AC72" s="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2"/>
      <c r="BL72" s="1"/>
      <c r="BM72" s="1"/>
      <c r="BN72" s="1"/>
      <c r="BO72" s="1"/>
    </row>
    <row r="73" spans="1:67" ht="20.100000000000001" customHeight="1" x14ac:dyDescent="0.1">
      <c r="AC73" s="2"/>
      <c r="AD73" s="2"/>
      <c r="AE73" s="19" t="s">
        <v>5</v>
      </c>
      <c r="AF73" s="62" t="s">
        <v>172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2"/>
      <c r="BI73" s="2"/>
      <c r="BJ73" s="2"/>
      <c r="BK73" s="2"/>
      <c r="BL73" s="1"/>
      <c r="BM73" s="1"/>
      <c r="BN73" s="1"/>
      <c r="BO73" s="1"/>
    </row>
    <row r="74" spans="1:67" ht="20.100000000000001" customHeight="1" x14ac:dyDescent="0.1">
      <c r="A74" s="52"/>
      <c r="AC74" s="2"/>
      <c r="AD74" s="2"/>
      <c r="AE74" s="19"/>
      <c r="AF74" s="3" t="s">
        <v>170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1"/>
      <c r="BI74" s="3"/>
      <c r="BJ74" s="3"/>
      <c r="BK74" s="2"/>
      <c r="BL74" s="1"/>
      <c r="BM74" s="1"/>
      <c r="BN74" s="1"/>
      <c r="BO74" s="1"/>
    </row>
    <row r="75" spans="1:67" ht="20.100000000000001" customHeight="1" x14ac:dyDescent="0.15">
      <c r="A75" s="52"/>
      <c r="AC75" s="2"/>
      <c r="AD75" s="2"/>
      <c r="AF75" s="256" t="s">
        <v>397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3"/>
      <c r="BJ75" s="3"/>
      <c r="BK75" s="2"/>
      <c r="BL75" s="1"/>
      <c r="BM75" s="1"/>
      <c r="BN75" s="1"/>
      <c r="BO75" s="1"/>
    </row>
    <row r="76" spans="1:67" ht="20.100000000000001" customHeight="1" x14ac:dyDescent="0.1">
      <c r="A76" s="52"/>
      <c r="AC76" s="2"/>
      <c r="AD76" s="2"/>
      <c r="AE76" s="19" t="s">
        <v>5</v>
      </c>
      <c r="AF76" s="3" t="s">
        <v>171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2"/>
      <c r="BL76" s="1"/>
      <c r="BM76" s="1"/>
      <c r="BN76" s="1"/>
      <c r="BO76" s="1"/>
    </row>
    <row r="77" spans="1:67" ht="20.100000000000001" customHeight="1" x14ac:dyDescent="0.1">
      <c r="A77" s="52"/>
      <c r="AC77" s="2"/>
      <c r="AD77" s="2"/>
      <c r="AE77" s="1"/>
      <c r="AF77" s="3" t="s">
        <v>170</v>
      </c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2"/>
      <c r="BL77" s="1"/>
      <c r="BM77" s="1"/>
      <c r="BN77" s="1"/>
      <c r="BO77" s="1"/>
    </row>
    <row r="78" spans="1:67" ht="20.100000000000001" customHeight="1" x14ac:dyDescent="0.15">
      <c r="A78" s="52"/>
      <c r="AC78" s="2"/>
      <c r="AD78" s="2"/>
      <c r="AE78" s="19"/>
      <c r="AF78" s="256" t="s">
        <v>397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3"/>
      <c r="BJ78" s="3"/>
      <c r="BK78" s="2"/>
      <c r="BL78" s="1"/>
      <c r="BM78" s="1"/>
      <c r="BN78" s="1"/>
      <c r="BO78" s="1"/>
    </row>
    <row r="79" spans="1:67" ht="20.100000000000001" customHeight="1" x14ac:dyDescent="0.1">
      <c r="A79" s="52"/>
      <c r="AC79" s="2"/>
      <c r="AD79" s="2"/>
      <c r="AE79" s="19" t="s">
        <v>5</v>
      </c>
      <c r="AF79" s="3" t="s">
        <v>399</v>
      </c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2"/>
      <c r="BL79" s="1"/>
      <c r="BM79" s="1"/>
      <c r="BN79" s="1"/>
      <c r="BO79" s="1"/>
    </row>
    <row r="80" spans="1:67" ht="20.100000000000001" customHeight="1" x14ac:dyDescent="0.1">
      <c r="A80" s="52"/>
      <c r="AC80" s="2"/>
      <c r="AD80" s="2"/>
      <c r="AE80" s="1"/>
      <c r="AF80" s="3" t="s">
        <v>170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2"/>
      <c r="BL80" s="1"/>
      <c r="BM80" s="1"/>
      <c r="BN80" s="1"/>
      <c r="BO80" s="1"/>
    </row>
    <row r="81" spans="1:67" ht="20.100000000000001" customHeight="1" x14ac:dyDescent="0.15">
      <c r="A81" s="52"/>
      <c r="AC81" s="2"/>
      <c r="AD81" s="2"/>
      <c r="AE81" s="19"/>
      <c r="AF81" s="256" t="s">
        <v>400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2"/>
      <c r="BL81" s="1"/>
      <c r="BM81" s="1"/>
      <c r="BN81" s="1"/>
      <c r="BO81" s="1"/>
    </row>
    <row r="82" spans="1:67" ht="20.100000000000001" customHeight="1" x14ac:dyDescent="0.1">
      <c r="A82" s="52"/>
      <c r="AC82" s="2"/>
      <c r="AD82" s="2"/>
      <c r="AE82" s="1"/>
      <c r="AF82" s="1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2"/>
      <c r="BL82" s="1"/>
      <c r="BM82" s="1"/>
      <c r="BN82" s="1"/>
      <c r="BO82" s="1"/>
    </row>
    <row r="83" spans="1:67" ht="20.100000000000001" customHeight="1" x14ac:dyDescent="0.1">
      <c r="A83" s="52"/>
      <c r="AC83" s="2"/>
      <c r="AD83" s="2"/>
      <c r="AE83" s="19"/>
      <c r="AF83" s="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3"/>
      <c r="BH83" s="3"/>
      <c r="BI83" s="3"/>
      <c r="BJ83" s="3"/>
      <c r="BK83" s="2"/>
      <c r="BL83" s="1"/>
      <c r="BM83" s="1"/>
      <c r="BN83" s="1"/>
      <c r="BO83" s="1"/>
    </row>
    <row r="84" spans="1:67" ht="20.100000000000001" customHeight="1" x14ac:dyDescent="0.1">
      <c r="A84" s="52"/>
      <c r="B84" s="52"/>
      <c r="AC84" s="2"/>
      <c r="AD84" s="2"/>
      <c r="AE84" s="1"/>
      <c r="AF84" s="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3"/>
      <c r="BH84" s="3"/>
      <c r="BI84" s="3"/>
      <c r="BJ84" s="3"/>
      <c r="BK84" s="2"/>
      <c r="BL84" s="1"/>
      <c r="BM84" s="1"/>
      <c r="BN84" s="1"/>
      <c r="BO84" s="1"/>
    </row>
    <row r="85" spans="1:67" ht="20.100000000000001" customHeight="1" x14ac:dyDescent="0.1">
      <c r="A85" s="52"/>
      <c r="B85" s="52"/>
      <c r="AC85" s="2"/>
      <c r="AD85" s="2"/>
      <c r="AE85" s="19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2"/>
      <c r="BL85" s="1"/>
      <c r="BM85" s="1"/>
      <c r="BN85" s="1"/>
      <c r="BO85" s="1"/>
    </row>
    <row r="86" spans="1:67" ht="20.100000000000001" customHeight="1" x14ac:dyDescent="0.1">
      <c r="A86" s="52"/>
      <c r="B86" s="52"/>
      <c r="AC86" s="2"/>
      <c r="AD86" s="2"/>
      <c r="AE86" s="2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2"/>
      <c r="BH86" s="2"/>
      <c r="BI86" s="2"/>
      <c r="BJ86" s="2"/>
      <c r="BK86" s="2"/>
      <c r="BL86" s="1"/>
      <c r="BM86" s="1"/>
      <c r="BN86" s="1"/>
      <c r="BO86" s="1"/>
    </row>
    <row r="87" spans="1:67" ht="20.100000000000001" customHeight="1" x14ac:dyDescent="0.1">
      <c r="A87" s="52"/>
      <c r="B87" s="52"/>
    </row>
    <row r="88" spans="1:67" ht="20.100000000000001" customHeight="1" x14ac:dyDescent="0.1">
      <c r="A88" s="52"/>
      <c r="B88" s="52"/>
    </row>
    <row r="89" spans="1:67" ht="20.100000000000001" customHeight="1" x14ac:dyDescent="0.1">
      <c r="A89" s="52"/>
      <c r="B89" s="52"/>
    </row>
    <row r="90" spans="1:67" ht="20.100000000000001" customHeight="1" x14ac:dyDescent="0.1">
      <c r="A90" s="52"/>
      <c r="B90" s="52"/>
    </row>
    <row r="91" spans="1:67" ht="20.100000000000001" customHeight="1" x14ac:dyDescent="0.1">
      <c r="A91" s="52"/>
      <c r="B91" s="52"/>
    </row>
    <row r="92" spans="1:67" ht="20.100000000000001" customHeight="1" x14ac:dyDescent="0.1">
      <c r="A92" s="52"/>
      <c r="B92" s="52"/>
    </row>
    <row r="93" spans="1:67" ht="20.100000000000001" customHeight="1" x14ac:dyDescent="0.1">
      <c r="A93" s="52"/>
      <c r="B93" s="52"/>
    </row>
    <row r="94" spans="1:67" ht="20.100000000000001" customHeight="1" x14ac:dyDescent="0.1">
      <c r="A94" s="52"/>
      <c r="B94" s="52"/>
    </row>
    <row r="95" spans="1:67" ht="20.100000000000001" customHeight="1" x14ac:dyDescent="0.1">
      <c r="A95" s="52"/>
      <c r="B95" s="52"/>
    </row>
    <row r="96" spans="1:67" ht="20.100000000000001" customHeight="1" x14ac:dyDescent="0.1">
      <c r="A96" s="52"/>
      <c r="B96" s="52"/>
    </row>
    <row r="97" spans="1:27" ht="20.100000000000001" customHeight="1" x14ac:dyDescent="0.1">
      <c r="A97" s="52"/>
      <c r="B97" s="52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 spans="1:27" ht="20.100000000000001" customHeight="1" x14ac:dyDescent="0.1">
      <c r="A98" s="52"/>
      <c r="B98" s="52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 spans="1:27" ht="20.100000000000001" customHeight="1" x14ac:dyDescent="0.1">
      <c r="A99" s="52"/>
      <c r="B99" s="52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 spans="1:27" ht="20.100000000000001" customHeight="1" x14ac:dyDescent="0.1">
      <c r="A100" s="52"/>
      <c r="B100" s="52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 spans="1:27" ht="20.100000000000001" customHeight="1" x14ac:dyDescent="0.1">
      <c r="A101" s="52"/>
      <c r="B101" s="52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 spans="1:27" ht="20.100000000000001" customHeight="1" x14ac:dyDescent="0.1">
      <c r="A102" s="52"/>
      <c r="B102" s="52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 spans="1:27" ht="20.100000000000001" customHeight="1" x14ac:dyDescent="0.1">
      <c r="A103" s="52"/>
      <c r="B103" s="52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 spans="1:27" ht="20.100000000000001" customHeight="1" x14ac:dyDescent="0.1">
      <c r="A104" s="52"/>
      <c r="B104" s="52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 spans="1:27" ht="20.100000000000001" customHeight="1" x14ac:dyDescent="0.1">
      <c r="A105" s="52"/>
      <c r="B105" s="52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 spans="1:27" ht="20.100000000000001" customHeight="1" x14ac:dyDescent="0.1">
      <c r="A106" s="52"/>
      <c r="B106" s="52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 spans="1:27" ht="20.100000000000001" customHeight="1" x14ac:dyDescent="0.1">
      <c r="A107" s="52"/>
      <c r="B107" s="52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 spans="1:27" ht="20.100000000000001" customHeight="1" x14ac:dyDescent="0.1">
      <c r="A108" s="52"/>
      <c r="B108" s="52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spans="1:27" ht="20.100000000000001" customHeight="1" x14ac:dyDescent="0.1">
      <c r="A109" s="52"/>
      <c r="B109" s="52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 spans="1:27" ht="20.100000000000001" customHeight="1" x14ac:dyDescent="0.1">
      <c r="A110" s="52"/>
      <c r="B110" s="52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 spans="1:27" ht="20.100000000000001" customHeight="1" x14ac:dyDescent="0.1">
      <c r="A111" s="52"/>
      <c r="B111" s="52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 spans="1:27" ht="20.100000000000001" customHeight="1" x14ac:dyDescent="0.1">
      <c r="B112" s="52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 spans="2:2" ht="20.100000000000001" customHeight="1" x14ac:dyDescent="0.1">
      <c r="B113" s="52"/>
    </row>
    <row r="114" spans="2:2" ht="20.100000000000001" customHeight="1" x14ac:dyDescent="0.1">
      <c r="B114" s="52"/>
    </row>
    <row r="115" spans="2:2" ht="20.100000000000001" customHeight="1" x14ac:dyDescent="0.1">
      <c r="B115" s="52"/>
    </row>
    <row r="116" spans="2:2" ht="20.100000000000001" customHeight="1" x14ac:dyDescent="0.1">
      <c r="B116" s="47"/>
    </row>
    <row r="117" spans="2:2" ht="20.100000000000001" customHeight="1" x14ac:dyDescent="0.1">
      <c r="B117" s="47"/>
    </row>
    <row r="118" spans="2:2" ht="20.100000000000001" customHeight="1" x14ac:dyDescent="0.1">
      <c r="B118" s="52"/>
    </row>
    <row r="119" spans="2:2" ht="20.100000000000001" customHeight="1" x14ac:dyDescent="0.1">
      <c r="B119" s="47"/>
    </row>
    <row r="120" spans="2:2" ht="20.100000000000001" customHeight="1" x14ac:dyDescent="0.1">
      <c r="B120" s="47"/>
    </row>
    <row r="121" spans="2:2" ht="20.100000000000001" customHeight="1" x14ac:dyDescent="0.1">
      <c r="B121" s="52"/>
    </row>
  </sheetData>
  <mergeCells count="3">
    <mergeCell ref="AC43:BD46"/>
    <mergeCell ref="T1:AA2"/>
    <mergeCell ref="A1:S2"/>
  </mergeCells>
  <phoneticPr fontId="2"/>
  <printOptions horizontalCentered="1"/>
  <pageMargins left="0.35433070866141736" right="0.35433070866141736" top="0.19685039370078741" bottom="0.11811023622047245" header="0.35433070866141736" footer="0.11811023622047245"/>
  <pageSetup paperSize="9" scale="90" pageOrder="overThenDown" orientation="portrait" horizontalDpi="4294967293" r:id="rId1"/>
  <headerFooter alignWithMargins="0"/>
  <rowBreaks count="1" manualBreakCount="1">
    <brk id="42" max="55" man="1"/>
  </rowBreaks>
  <colBreaks count="1" manualBreakCount="1">
    <brk id="26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9DDE-DB06-428A-95FD-FD247E416242}">
  <sheetPr>
    <pageSetUpPr fitToPage="1"/>
  </sheetPr>
  <dimension ref="A1:CG71"/>
  <sheetViews>
    <sheetView view="pageBreakPreview" topLeftCell="A14" zoomScale="70" zoomScaleNormal="40" zoomScaleSheetLayoutView="70" workbookViewId="0">
      <selection activeCell="BF27" sqref="BF27"/>
    </sheetView>
  </sheetViews>
  <sheetFormatPr defaultColWidth="4.08984375" defaultRowHeight="22.5" customHeight="1" x14ac:dyDescent="0.1"/>
  <cols>
    <col min="1" max="53" width="4.08984375" style="65" customWidth="1"/>
    <col min="54" max="54" width="4.08984375" style="110" customWidth="1"/>
    <col min="55" max="58" width="4.08984375" style="65"/>
    <col min="59" max="59" width="3.40625" style="65" customWidth="1"/>
    <col min="60" max="16384" width="4.08984375" style="65"/>
  </cols>
  <sheetData>
    <row r="1" spans="1:85" ht="21.95" customHeight="1" x14ac:dyDescent="0.1">
      <c r="A1" s="334" t="str">
        <f>リスト!A29</f>
        <v>2025年度　第23回兵庫県中学生RS新人戦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5" t="s">
        <v>315</v>
      </c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85" ht="21.95" customHeight="1" x14ac:dyDescent="0.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</row>
    <row r="3" spans="1:85" ht="21.95" customHeight="1" x14ac:dyDescent="0.1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</row>
    <row r="4" spans="1:85" ht="21.95" customHeight="1" x14ac:dyDescent="0.1">
      <c r="Y4" s="320" t="s">
        <v>321</v>
      </c>
      <c r="Z4" s="321"/>
      <c r="AA4" s="321"/>
      <c r="AB4" s="321"/>
      <c r="AC4" s="321"/>
      <c r="AD4" s="321"/>
      <c r="AE4" s="321"/>
      <c r="AF4" s="322"/>
    </row>
    <row r="5" spans="1:85" ht="21.95" customHeight="1" x14ac:dyDescent="0.1">
      <c r="V5" s="67"/>
      <c r="W5" s="67"/>
      <c r="X5" s="67"/>
      <c r="Y5" s="323"/>
      <c r="Z5" s="324"/>
      <c r="AA5" s="324"/>
      <c r="AB5" s="324"/>
      <c r="AC5" s="324"/>
      <c r="AD5" s="324"/>
      <c r="AE5" s="324"/>
      <c r="AF5" s="325"/>
      <c r="AG5" s="68"/>
    </row>
    <row r="6" spans="1:85" ht="21.95" customHeight="1" x14ac:dyDescent="0.1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69"/>
      <c r="Q6" s="69"/>
      <c r="R6" s="69"/>
      <c r="S6" s="68"/>
      <c r="T6" s="68"/>
      <c r="U6" s="68"/>
      <c r="V6" s="68"/>
      <c r="W6" s="68"/>
      <c r="X6" s="68"/>
      <c r="Z6" s="68"/>
      <c r="AA6" s="68"/>
      <c r="AB6" s="68"/>
      <c r="AC6" s="70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</row>
    <row r="7" spans="1:85" ht="21.95" customHeight="1" x14ac:dyDescent="0.1">
      <c r="B7" s="68"/>
      <c r="C7" s="68"/>
      <c r="D7" s="68"/>
      <c r="E7" s="68"/>
      <c r="F7" s="68"/>
      <c r="G7" s="68"/>
      <c r="H7" s="68"/>
      <c r="I7" s="68"/>
      <c r="J7" s="68"/>
      <c r="K7" s="68"/>
      <c r="L7" s="68" t="s">
        <v>373</v>
      </c>
      <c r="M7" s="72"/>
      <c r="N7" s="73"/>
      <c r="O7" s="74"/>
      <c r="P7" s="74"/>
      <c r="Q7" s="74"/>
      <c r="R7" s="74"/>
      <c r="S7" s="74"/>
      <c r="T7" s="74"/>
      <c r="U7" s="74"/>
      <c r="V7" s="73"/>
      <c r="W7" s="73"/>
      <c r="X7" s="73"/>
      <c r="Y7" s="75"/>
      <c r="Z7" s="73"/>
      <c r="AA7" s="73"/>
      <c r="AB7" s="73"/>
      <c r="AC7" s="76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7"/>
      <c r="AO7" s="73"/>
      <c r="AP7" s="78"/>
      <c r="AQ7" s="68" t="s">
        <v>374</v>
      </c>
      <c r="AR7" s="68"/>
      <c r="AS7" s="68"/>
      <c r="AT7" s="68"/>
      <c r="AU7" s="68"/>
      <c r="AV7" s="68"/>
      <c r="AW7" s="68"/>
      <c r="AX7" s="68"/>
      <c r="AY7" s="68"/>
    </row>
    <row r="8" spans="1:85" ht="21.95" customHeight="1" x14ac:dyDescent="0.1">
      <c r="B8" s="68"/>
      <c r="C8" s="68"/>
      <c r="D8" s="68"/>
      <c r="E8" s="68"/>
      <c r="F8" s="68"/>
      <c r="G8" s="68"/>
      <c r="H8" s="68"/>
      <c r="I8" s="68"/>
      <c r="J8" s="67"/>
      <c r="K8" s="67"/>
      <c r="L8" s="67"/>
      <c r="M8" s="226"/>
      <c r="N8" s="227"/>
      <c r="O8" s="227"/>
      <c r="P8" s="227"/>
      <c r="Q8" s="227"/>
      <c r="R8" s="227"/>
      <c r="S8" s="227"/>
      <c r="T8" s="228"/>
      <c r="U8" s="228"/>
      <c r="V8" s="82"/>
      <c r="W8" s="82"/>
      <c r="X8" s="82"/>
      <c r="Y8" s="107"/>
      <c r="Z8" s="82"/>
      <c r="AA8" s="267" t="str">
        <f>リスト!P6</f>
        <v>花屋敷G</v>
      </c>
      <c r="AB8" s="267"/>
      <c r="AC8" s="267"/>
      <c r="AD8" s="267"/>
      <c r="AE8" s="82"/>
      <c r="AF8" s="82"/>
      <c r="AG8" s="82"/>
      <c r="AH8" s="227"/>
      <c r="AI8" s="227"/>
      <c r="AJ8" s="227"/>
      <c r="AK8" s="227"/>
      <c r="AL8" s="227"/>
      <c r="AM8" s="227"/>
      <c r="AN8" s="107"/>
      <c r="AO8" s="176"/>
      <c r="AP8" s="229"/>
      <c r="AQ8" s="67"/>
      <c r="AR8" s="68"/>
      <c r="AS8" s="68"/>
      <c r="AT8" s="68"/>
      <c r="AU8" s="68"/>
      <c r="AV8" s="68"/>
      <c r="AW8" s="68"/>
      <c r="AX8" s="68"/>
      <c r="AY8" s="68"/>
    </row>
    <row r="9" spans="1:85" ht="21.95" customHeight="1" x14ac:dyDescent="0.1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70"/>
      <c r="N9" s="68"/>
      <c r="O9" s="68"/>
      <c r="P9" s="68"/>
      <c r="Q9" s="68"/>
      <c r="R9" s="68"/>
      <c r="S9" s="68"/>
      <c r="T9" s="79"/>
      <c r="U9" s="79"/>
      <c r="V9" s="69"/>
      <c r="W9" s="69"/>
      <c r="X9" s="69"/>
      <c r="Y9" s="69"/>
      <c r="Z9" s="69"/>
      <c r="AA9" s="268">
        <f>リスト!J6</f>
        <v>45697</v>
      </c>
      <c r="AB9" s="268"/>
      <c r="AC9" s="269">
        <f>日程!D35</f>
        <v>0.59375</v>
      </c>
      <c r="AD9" s="269"/>
      <c r="AE9" s="69"/>
      <c r="AF9" s="69"/>
      <c r="AG9" s="69"/>
      <c r="AH9" s="68"/>
      <c r="AI9" s="68"/>
      <c r="AJ9" s="68"/>
      <c r="AK9" s="68"/>
      <c r="AL9" s="68"/>
      <c r="AM9" s="68"/>
      <c r="AO9" s="67"/>
      <c r="AP9" s="93"/>
      <c r="AQ9" s="67"/>
      <c r="AR9" s="68"/>
      <c r="AS9" s="68"/>
      <c r="AT9" s="68"/>
      <c r="AU9" s="68"/>
      <c r="AV9" s="68"/>
      <c r="AW9" s="68"/>
      <c r="AX9" s="68"/>
      <c r="AY9" s="68"/>
      <c r="BG9" s="80">
        <v>1</v>
      </c>
      <c r="BH9" s="270" t="s">
        <v>288</v>
      </c>
      <c r="BI9" s="270"/>
      <c r="BJ9" s="270"/>
      <c r="BK9" s="270"/>
      <c r="BL9" s="270"/>
      <c r="BP9" s="110" t="s">
        <v>416</v>
      </c>
      <c r="BS9"/>
      <c r="BT9"/>
      <c r="BU9"/>
      <c r="BY9" s="1"/>
      <c r="BZ9" s="1"/>
      <c r="CA9" s="1"/>
      <c r="CB9" s="1"/>
      <c r="CC9" s="1"/>
      <c r="CD9" s="1"/>
      <c r="CE9"/>
      <c r="CF9"/>
      <c r="CG9"/>
    </row>
    <row r="10" spans="1:85" ht="21.95" customHeight="1" x14ac:dyDescent="0.1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70"/>
      <c r="N10" s="68"/>
      <c r="O10" s="68"/>
      <c r="P10" s="68"/>
      <c r="Q10" s="68"/>
      <c r="R10" s="68"/>
      <c r="S10" s="68"/>
      <c r="T10" s="79"/>
      <c r="U10" s="79"/>
      <c r="V10" s="69"/>
      <c r="W10" s="69"/>
      <c r="AB10" s="274" t="s">
        <v>287</v>
      </c>
      <c r="AC10" s="274"/>
      <c r="AI10" s="68"/>
      <c r="AJ10" s="68"/>
      <c r="AK10" s="68"/>
      <c r="AL10" s="68"/>
      <c r="AM10" s="68"/>
      <c r="AO10" s="67"/>
      <c r="AP10" s="93"/>
      <c r="AQ10" s="67"/>
      <c r="AR10" s="68"/>
      <c r="AS10" s="68"/>
      <c r="AT10" s="68"/>
      <c r="AU10" s="68"/>
      <c r="AV10" s="68"/>
      <c r="AW10" s="68"/>
      <c r="AX10" s="68"/>
      <c r="AY10" s="68"/>
      <c r="BG10" s="80">
        <v>2</v>
      </c>
      <c r="BH10" s="270" t="s">
        <v>317</v>
      </c>
      <c r="BI10" s="270"/>
      <c r="BJ10" s="270"/>
      <c r="BK10" s="270"/>
      <c r="BL10" s="270"/>
      <c r="BN10"/>
      <c r="BP10" s="110" t="s">
        <v>270</v>
      </c>
      <c r="BS10"/>
      <c r="BT10"/>
      <c r="BU10"/>
      <c r="BY10" s="1"/>
      <c r="BZ10" s="1"/>
      <c r="CA10" s="1"/>
      <c r="CB10" s="1"/>
      <c r="CC10" s="1"/>
      <c r="CD10" s="1"/>
      <c r="CE10"/>
      <c r="CF10"/>
      <c r="CG10"/>
    </row>
    <row r="11" spans="1:85" ht="21.95" customHeight="1" x14ac:dyDescent="0.1">
      <c r="B11" s="68"/>
      <c r="C11" s="68"/>
      <c r="D11" s="68"/>
      <c r="E11" s="68"/>
      <c r="F11" s="69"/>
      <c r="G11" s="69"/>
      <c r="H11" s="69"/>
      <c r="I11" s="69"/>
      <c r="J11" s="68"/>
      <c r="K11" s="68"/>
      <c r="L11" s="68"/>
      <c r="M11" s="70"/>
      <c r="N11" s="69"/>
      <c r="O11" s="68"/>
      <c r="P11" s="68"/>
      <c r="Q11" s="68"/>
      <c r="R11" s="68"/>
      <c r="S11" s="68"/>
      <c r="T11" s="79"/>
      <c r="U11" s="79"/>
      <c r="V11" s="79"/>
      <c r="W11" s="79"/>
      <c r="AI11" s="69"/>
      <c r="AJ11" s="69"/>
      <c r="AK11" s="69"/>
      <c r="AL11" s="69"/>
      <c r="AM11" s="68"/>
      <c r="AO11" s="68"/>
      <c r="AP11" s="93"/>
      <c r="AQ11" s="68"/>
      <c r="AR11" s="68"/>
      <c r="AS11" s="68"/>
      <c r="AT11" s="68"/>
      <c r="AU11" s="68"/>
      <c r="AV11" s="68"/>
      <c r="AW11" s="68"/>
      <c r="AX11" s="68"/>
      <c r="AY11" s="68"/>
      <c r="BG11" s="80">
        <v>3</v>
      </c>
      <c r="BH11" s="270" t="s">
        <v>293</v>
      </c>
      <c r="BI11" s="270"/>
      <c r="BJ11" s="270"/>
      <c r="BK11" s="270"/>
      <c r="BL11" s="270"/>
      <c r="BN11"/>
      <c r="BP11" s="110" t="s">
        <v>290</v>
      </c>
      <c r="BS11"/>
      <c r="BT11"/>
      <c r="BU11"/>
      <c r="BY11" s="1"/>
      <c r="BZ11" s="1"/>
      <c r="CA11" s="1"/>
      <c r="CB11" s="1"/>
      <c r="CC11" s="1"/>
      <c r="CD11" s="1"/>
      <c r="CE11"/>
      <c r="CF11"/>
      <c r="CG11"/>
    </row>
    <row r="12" spans="1:85" ht="21.95" customHeight="1" x14ac:dyDescent="0.1">
      <c r="B12" s="68"/>
      <c r="C12" s="68"/>
      <c r="D12" s="68"/>
      <c r="E12" s="68" t="s">
        <v>371</v>
      </c>
      <c r="F12" s="72"/>
      <c r="G12" s="74"/>
      <c r="H12" s="74"/>
      <c r="I12" s="74"/>
      <c r="J12" s="73"/>
      <c r="K12" s="68"/>
      <c r="L12" s="68"/>
      <c r="M12" s="70"/>
      <c r="N12" s="79"/>
      <c r="O12" s="68"/>
      <c r="P12" s="68"/>
      <c r="Q12" s="68"/>
      <c r="R12" s="69"/>
      <c r="S12" s="232"/>
      <c r="T12" s="71"/>
      <c r="U12" s="68" t="s">
        <v>372</v>
      </c>
      <c r="V12" s="68"/>
      <c r="W12" s="68"/>
      <c r="AI12" s="68"/>
      <c r="AJ12" s="68" t="s">
        <v>370</v>
      </c>
      <c r="AK12" s="71"/>
      <c r="AL12" s="79"/>
      <c r="AM12" s="79"/>
      <c r="AO12" s="68"/>
      <c r="AP12" s="230"/>
      <c r="AQ12" s="68"/>
      <c r="AR12" s="68"/>
      <c r="AS12" s="73"/>
      <c r="AT12" s="73"/>
      <c r="AU12" s="81"/>
      <c r="AV12" s="71"/>
      <c r="AW12" s="68" t="s">
        <v>369</v>
      </c>
      <c r="AX12" s="68"/>
      <c r="AY12" s="68"/>
      <c r="BG12" s="80">
        <v>4</v>
      </c>
      <c r="BH12" s="270" t="s">
        <v>318</v>
      </c>
      <c r="BI12" s="270"/>
      <c r="BJ12" s="270"/>
      <c r="BK12" s="270"/>
      <c r="BL12" s="270"/>
      <c r="BN12"/>
      <c r="BP12" s="110" t="s">
        <v>293</v>
      </c>
      <c r="BS12"/>
      <c r="BT12"/>
      <c r="BU12"/>
      <c r="BY12" s="1"/>
      <c r="BZ12" s="1"/>
      <c r="CA12" s="1"/>
      <c r="CB12" s="1"/>
      <c r="CC12" s="1"/>
      <c r="CD12" s="1"/>
      <c r="CE12"/>
      <c r="CF12"/>
      <c r="CG12"/>
    </row>
    <row r="13" spans="1:85" ht="21.95" customHeight="1" x14ac:dyDescent="0.1">
      <c r="B13" s="68"/>
      <c r="C13" s="67"/>
      <c r="D13" s="67"/>
      <c r="E13" s="67"/>
      <c r="F13" s="70"/>
      <c r="G13" s="69"/>
      <c r="H13" s="69"/>
      <c r="I13" s="69"/>
      <c r="J13" s="69"/>
      <c r="K13" s="267" t="s">
        <v>329</v>
      </c>
      <c r="L13" s="267"/>
      <c r="M13" s="267"/>
      <c r="N13" s="267"/>
      <c r="O13" s="82"/>
      <c r="P13" s="82"/>
      <c r="Q13" s="82"/>
      <c r="R13" s="228"/>
      <c r="S13" s="228"/>
      <c r="T13" s="231"/>
      <c r="U13" s="67"/>
      <c r="V13" s="67"/>
      <c r="W13" s="68"/>
      <c r="Y13" s="320" t="s">
        <v>320</v>
      </c>
      <c r="Z13" s="321"/>
      <c r="AA13" s="321"/>
      <c r="AB13" s="321"/>
      <c r="AC13" s="321"/>
      <c r="AD13" s="321"/>
      <c r="AE13" s="321"/>
      <c r="AF13" s="322"/>
      <c r="AI13" s="69"/>
      <c r="AJ13" s="69"/>
      <c r="AK13" s="83"/>
      <c r="AL13" s="82"/>
      <c r="AM13" s="233"/>
      <c r="AN13" s="233"/>
      <c r="AO13" s="267" t="str">
        <f>K13</f>
        <v>灘浜G</v>
      </c>
      <c r="AP13" s="267"/>
      <c r="AQ13" s="267"/>
      <c r="AR13" s="267"/>
      <c r="AS13" s="69"/>
      <c r="AT13" s="79"/>
      <c r="AU13" s="79"/>
      <c r="AV13" s="231"/>
      <c r="AW13" s="67"/>
      <c r="AX13" s="67"/>
      <c r="AY13" s="68"/>
      <c r="BG13" s="80">
        <v>5</v>
      </c>
      <c r="BH13" s="270" t="s">
        <v>270</v>
      </c>
      <c r="BI13" s="270"/>
      <c r="BJ13" s="270"/>
      <c r="BK13" s="270"/>
      <c r="BL13" s="270"/>
      <c r="BN13"/>
      <c r="BP13" s="110" t="s">
        <v>316</v>
      </c>
      <c r="BS13"/>
      <c r="BT13"/>
      <c r="BU13"/>
      <c r="BY13" s="1"/>
      <c r="BZ13" s="1"/>
      <c r="CA13" s="1"/>
      <c r="CB13" s="1"/>
      <c r="CC13" s="1"/>
      <c r="CD13" s="1"/>
      <c r="CE13"/>
      <c r="CF13"/>
      <c r="CG13"/>
    </row>
    <row r="14" spans="1:85" ht="21.95" customHeight="1" x14ac:dyDescent="0.1">
      <c r="B14" s="68"/>
      <c r="C14" s="68"/>
      <c r="D14" s="68"/>
      <c r="E14" s="68"/>
      <c r="F14" s="70"/>
      <c r="G14" s="69"/>
      <c r="H14" s="69"/>
      <c r="I14" s="69"/>
      <c r="J14" s="69"/>
      <c r="K14" s="295">
        <f>リスト!J5</f>
        <v>45690</v>
      </c>
      <c r="L14" s="295"/>
      <c r="M14" s="269">
        <f>日程!D25</f>
        <v>0.51041666666666674</v>
      </c>
      <c r="N14" s="269"/>
      <c r="O14" s="69"/>
      <c r="P14" s="69"/>
      <c r="Q14" s="69"/>
      <c r="R14" s="79"/>
      <c r="S14" s="79"/>
      <c r="T14" s="230"/>
      <c r="U14" s="79"/>
      <c r="Y14" s="323"/>
      <c r="Z14" s="324"/>
      <c r="AA14" s="324"/>
      <c r="AB14" s="324"/>
      <c r="AC14" s="324"/>
      <c r="AD14" s="324"/>
      <c r="AE14" s="324"/>
      <c r="AF14" s="325"/>
      <c r="AJ14" s="69"/>
      <c r="AK14" s="86"/>
      <c r="AL14" s="69"/>
      <c r="AM14" s="87"/>
      <c r="AN14" s="87"/>
      <c r="AO14" s="295">
        <f>K14</f>
        <v>45690</v>
      </c>
      <c r="AP14" s="295"/>
      <c r="AQ14" s="269">
        <f>日程!D26</f>
        <v>0.54166666666666674</v>
      </c>
      <c r="AR14" s="269"/>
      <c r="AS14" s="69"/>
      <c r="AT14" s="79"/>
      <c r="AU14" s="79"/>
      <c r="AV14" s="93"/>
      <c r="AW14" s="68"/>
      <c r="AX14" s="68"/>
      <c r="AY14" s="68"/>
      <c r="BG14" s="80">
        <v>6</v>
      </c>
      <c r="BH14" s="270" t="s">
        <v>289</v>
      </c>
      <c r="BI14" s="270"/>
      <c r="BJ14" s="270"/>
      <c r="BK14" s="270"/>
      <c r="BL14" s="270"/>
      <c r="BN14"/>
      <c r="BP14" s="110" t="s">
        <v>317</v>
      </c>
      <c r="BS14"/>
      <c r="BT14"/>
      <c r="BU14"/>
      <c r="BY14" s="1"/>
      <c r="BZ14" s="1"/>
      <c r="CA14" s="1"/>
      <c r="CB14" s="1"/>
      <c r="CC14" s="1"/>
      <c r="CD14" s="1"/>
      <c r="CE14"/>
      <c r="CF14"/>
      <c r="CG14"/>
    </row>
    <row r="15" spans="1:85" ht="21.95" customHeight="1" x14ac:dyDescent="0.1">
      <c r="B15" s="68"/>
      <c r="C15" s="68"/>
      <c r="D15" s="68"/>
      <c r="E15" s="68"/>
      <c r="F15" s="70"/>
      <c r="G15" s="69"/>
      <c r="H15" s="69"/>
      <c r="I15" s="69"/>
      <c r="J15" s="69"/>
      <c r="K15" s="69"/>
      <c r="L15" s="274" t="s">
        <v>297</v>
      </c>
      <c r="M15" s="274"/>
      <c r="N15" s="69"/>
      <c r="O15" s="69"/>
      <c r="P15" s="69"/>
      <c r="Q15" s="69"/>
      <c r="R15" s="79"/>
      <c r="S15" s="79"/>
      <c r="T15" s="230"/>
      <c r="U15" s="79" t="s">
        <v>375</v>
      </c>
      <c r="V15" s="88"/>
      <c r="W15" s="89"/>
      <c r="X15" s="73"/>
      <c r="Y15" s="73"/>
      <c r="Z15" s="73"/>
      <c r="AA15" s="73"/>
      <c r="AB15" s="73"/>
      <c r="AC15" s="76"/>
      <c r="AD15" s="73"/>
      <c r="AE15" s="74"/>
      <c r="AF15" s="74"/>
      <c r="AG15" s="74"/>
      <c r="AH15" s="73"/>
      <c r="AI15" s="78"/>
      <c r="AJ15" s="69" t="s">
        <v>376</v>
      </c>
      <c r="AK15" s="86"/>
      <c r="AL15" s="69"/>
      <c r="AM15" s="69"/>
      <c r="AO15" s="87"/>
      <c r="AP15" s="274" t="s">
        <v>313</v>
      </c>
      <c r="AQ15" s="274"/>
      <c r="AR15" s="69"/>
      <c r="AS15" s="69"/>
      <c r="AT15" s="79"/>
      <c r="AU15" s="79"/>
      <c r="AV15" s="93"/>
      <c r="AW15" s="68"/>
      <c r="AX15" s="68"/>
      <c r="AY15" s="68"/>
      <c r="BG15" s="80">
        <v>7</v>
      </c>
      <c r="BH15" s="270" t="s">
        <v>290</v>
      </c>
      <c r="BI15" s="270"/>
      <c r="BJ15" s="270"/>
      <c r="BK15" s="270"/>
      <c r="BL15" s="270"/>
      <c r="BN15"/>
      <c r="BP15" s="110" t="s">
        <v>271</v>
      </c>
      <c r="BS15"/>
      <c r="BT15"/>
      <c r="BU15"/>
      <c r="BY15" s="1"/>
      <c r="BZ15" s="1"/>
      <c r="CA15" s="1"/>
      <c r="CB15" s="1"/>
      <c r="CC15" s="1"/>
      <c r="CD15" s="1"/>
      <c r="CE15"/>
      <c r="CF15"/>
      <c r="CG15"/>
    </row>
    <row r="16" spans="1:85" ht="21.95" customHeight="1" x14ac:dyDescent="0.1">
      <c r="B16" s="68"/>
      <c r="C16" s="68"/>
      <c r="D16" s="68"/>
      <c r="E16" s="68"/>
      <c r="F16" s="70"/>
      <c r="G16" s="69"/>
      <c r="H16" s="69"/>
      <c r="I16" s="69"/>
      <c r="J16" s="69"/>
      <c r="K16" s="69"/>
      <c r="L16" s="87"/>
      <c r="M16" s="87"/>
      <c r="N16" s="69"/>
      <c r="O16" s="69"/>
      <c r="P16" s="69"/>
      <c r="Q16" s="69"/>
      <c r="R16" s="79"/>
      <c r="S16" s="79"/>
      <c r="T16" s="230"/>
      <c r="U16" s="79"/>
      <c r="V16" s="68"/>
      <c r="X16" s="82"/>
      <c r="Y16" s="82"/>
      <c r="Z16" s="82"/>
      <c r="AA16" s="267" t="str">
        <f>AA8</f>
        <v>花屋敷G</v>
      </c>
      <c r="AB16" s="267"/>
      <c r="AC16" s="267"/>
      <c r="AD16" s="267"/>
      <c r="AE16" s="69"/>
      <c r="AF16" s="67"/>
      <c r="AG16" s="67"/>
      <c r="AH16" s="67"/>
      <c r="AI16" s="69"/>
      <c r="AJ16" s="69"/>
      <c r="AK16" s="86"/>
      <c r="AL16" s="69"/>
      <c r="AM16" s="69"/>
      <c r="AO16" s="87"/>
      <c r="AP16" s="87"/>
      <c r="AQ16" s="87"/>
      <c r="AR16" s="69"/>
      <c r="AS16" s="69"/>
      <c r="AT16" s="79"/>
      <c r="AU16" s="79"/>
      <c r="AV16" s="93"/>
      <c r="AW16" s="68"/>
      <c r="AX16" s="68"/>
      <c r="AY16" s="68"/>
      <c r="BG16" s="80">
        <v>8</v>
      </c>
      <c r="BH16" s="270" t="s">
        <v>316</v>
      </c>
      <c r="BI16" s="270"/>
      <c r="BJ16" s="270"/>
      <c r="BK16" s="270"/>
      <c r="BL16" s="270"/>
      <c r="BN16"/>
      <c r="BP16" s="110" t="s">
        <v>272</v>
      </c>
      <c r="BS16"/>
      <c r="BT16"/>
      <c r="BU16"/>
      <c r="BY16" s="1"/>
      <c r="BZ16" s="1"/>
      <c r="CA16" s="1"/>
      <c r="CB16" s="1"/>
      <c r="CC16" s="1"/>
      <c r="CD16" s="1"/>
      <c r="CE16"/>
      <c r="CF16"/>
      <c r="CG16"/>
    </row>
    <row r="17" spans="2:85" ht="21.95" customHeight="1" x14ac:dyDescent="0.1">
      <c r="B17" s="68"/>
      <c r="C17" s="68"/>
      <c r="D17" s="68"/>
      <c r="E17" s="68"/>
      <c r="F17" s="70"/>
      <c r="G17" s="69"/>
      <c r="H17" s="69"/>
      <c r="I17" s="69"/>
      <c r="J17" s="69"/>
      <c r="K17" s="69"/>
      <c r="L17" s="79"/>
      <c r="M17" s="79"/>
      <c r="N17" s="69"/>
      <c r="O17" s="69"/>
      <c r="P17" s="69"/>
      <c r="Q17" s="69"/>
      <c r="R17" s="79"/>
      <c r="S17" s="79"/>
      <c r="T17" s="230"/>
      <c r="U17" s="79"/>
      <c r="V17" s="68"/>
      <c r="AA17" s="268">
        <f>AA9</f>
        <v>45697</v>
      </c>
      <c r="AB17" s="268"/>
      <c r="AC17" s="269">
        <f>日程!D34</f>
        <v>0.5625</v>
      </c>
      <c r="AD17" s="269"/>
      <c r="AI17" s="69"/>
      <c r="AJ17" s="69"/>
      <c r="AK17" s="86"/>
      <c r="AL17" s="69"/>
      <c r="AM17" s="69"/>
      <c r="AO17" s="87"/>
      <c r="AP17" s="79"/>
      <c r="AQ17" s="79"/>
      <c r="AR17" s="69"/>
      <c r="AS17" s="69"/>
      <c r="AT17" s="79"/>
      <c r="AU17" s="79"/>
      <c r="AV17" s="93"/>
      <c r="AW17" s="68"/>
      <c r="AX17" s="68"/>
      <c r="AY17" s="68"/>
      <c r="BG17" s="80">
        <v>9</v>
      </c>
      <c r="BH17" s="270" t="s">
        <v>271</v>
      </c>
      <c r="BI17" s="270"/>
      <c r="BJ17" s="270"/>
      <c r="BK17" s="270"/>
      <c r="BL17" s="270"/>
      <c r="BN17"/>
      <c r="BP17" s="110" t="s">
        <v>288</v>
      </c>
      <c r="BS17"/>
      <c r="BT17"/>
      <c r="BU17"/>
      <c r="BY17" s="1"/>
      <c r="BZ17" s="1"/>
      <c r="CA17" s="1"/>
      <c r="CB17" s="1"/>
      <c r="CC17" s="1"/>
      <c r="CD17" s="1"/>
      <c r="CE17"/>
      <c r="CF17"/>
      <c r="CG17"/>
    </row>
    <row r="18" spans="2:85" ht="21.95" customHeight="1" x14ac:dyDescent="0.1">
      <c r="B18" s="68"/>
      <c r="C18" s="68"/>
      <c r="D18" s="68"/>
      <c r="E18" s="68"/>
      <c r="F18" s="70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68"/>
      <c r="S18" s="68"/>
      <c r="T18" s="97"/>
      <c r="U18" s="67"/>
      <c r="V18" s="68"/>
      <c r="AA18"/>
      <c r="AB18" s="274" t="s">
        <v>294</v>
      </c>
      <c r="AC18" s="274"/>
      <c r="AD18"/>
      <c r="AI18" s="69"/>
      <c r="AJ18" s="79"/>
      <c r="AK18" s="85"/>
      <c r="AL18" s="79"/>
      <c r="AM18" s="79"/>
      <c r="AN18" s="79"/>
      <c r="AO18" s="79"/>
      <c r="AP18" s="79"/>
      <c r="AQ18" s="79"/>
      <c r="AR18" s="79"/>
      <c r="AS18" s="79"/>
      <c r="AT18" s="68"/>
      <c r="AU18" s="68"/>
      <c r="AV18" s="93"/>
      <c r="AW18" s="68"/>
      <c r="AX18" s="68"/>
      <c r="AY18" s="68"/>
      <c r="BG18" s="80">
        <v>10</v>
      </c>
      <c r="BH18" s="270" t="s">
        <v>416</v>
      </c>
      <c r="BI18" s="270"/>
      <c r="BJ18" s="270"/>
      <c r="BK18" s="270"/>
      <c r="BL18" s="270"/>
      <c r="BN18"/>
      <c r="BP18" s="110" t="s">
        <v>318</v>
      </c>
      <c r="BS18"/>
      <c r="BT18"/>
      <c r="BU18"/>
      <c r="BY18" s="1"/>
      <c r="BZ18" s="1"/>
      <c r="CA18" s="1"/>
      <c r="CB18" s="1"/>
      <c r="CC18" s="1"/>
      <c r="CD18" s="1"/>
      <c r="CE18"/>
      <c r="CF18"/>
      <c r="CG18"/>
    </row>
    <row r="19" spans="2:85" ht="21.95" customHeight="1" x14ac:dyDescent="0.1">
      <c r="B19" s="68"/>
      <c r="C19" s="90"/>
      <c r="D19" s="68"/>
      <c r="E19" s="68"/>
      <c r="F19" s="70"/>
      <c r="G19" s="68"/>
      <c r="H19" s="90"/>
      <c r="I19" s="68"/>
      <c r="J19" s="288" t="str">
        <f>K13</f>
        <v>灘浜G</v>
      </c>
      <c r="K19" s="263"/>
      <c r="L19" s="263"/>
      <c r="M19" s="263"/>
      <c r="N19" s="263"/>
      <c r="O19" s="263"/>
      <c r="P19" s="68"/>
      <c r="Q19" s="241"/>
      <c r="R19" s="68"/>
      <c r="S19" s="68"/>
      <c r="T19" s="93"/>
      <c r="U19" s="68"/>
      <c r="V19" s="90"/>
      <c r="W19" s="75"/>
      <c r="X19" s="91"/>
      <c r="Z19" s="249" t="s">
        <v>388</v>
      </c>
      <c r="AA19" s="292" t="s">
        <v>387</v>
      </c>
      <c r="AB19" s="292"/>
      <c r="AC19" s="292"/>
      <c r="AD19" s="292"/>
      <c r="AE19" s="250" t="s">
        <v>389</v>
      </c>
      <c r="AF19" s="68"/>
      <c r="AG19" s="78"/>
      <c r="AH19" s="73"/>
      <c r="AI19" s="68"/>
      <c r="AJ19" s="90"/>
      <c r="AK19" s="70"/>
      <c r="AL19" s="68"/>
      <c r="AN19" s="92"/>
      <c r="AO19" s="65" t="s">
        <v>368</v>
      </c>
      <c r="AP19" s="288" t="str">
        <f>K13</f>
        <v>灘浜G</v>
      </c>
      <c r="AQ19" s="263"/>
      <c r="AR19" s="263"/>
      <c r="AS19" s="263"/>
      <c r="AT19" s="68"/>
      <c r="AU19" s="71"/>
      <c r="AV19" s="93"/>
      <c r="AW19" s="68"/>
      <c r="AX19" s="241"/>
      <c r="AY19" s="68"/>
      <c r="BG19" s="80">
        <v>11</v>
      </c>
      <c r="BH19" s="270" t="s">
        <v>272</v>
      </c>
      <c r="BI19" s="270"/>
      <c r="BJ19" s="270"/>
      <c r="BK19" s="270"/>
      <c r="BL19" s="270"/>
      <c r="BN19"/>
      <c r="BP19" s="110" t="s">
        <v>289</v>
      </c>
      <c r="BS19"/>
      <c r="BT19"/>
      <c r="BU19"/>
      <c r="BY19" s="1"/>
      <c r="BZ19" s="1"/>
      <c r="CA19" s="1"/>
      <c r="CB19" s="1"/>
      <c r="CC19" s="1"/>
      <c r="CD19" s="1"/>
      <c r="CE19"/>
      <c r="CF19"/>
      <c r="CG19"/>
    </row>
    <row r="20" spans="2:85" ht="21.95" customHeight="1" x14ac:dyDescent="0.1">
      <c r="B20" s="68"/>
      <c r="C20" s="83"/>
      <c r="D20" s="267" t="str">
        <f>リスト!P4</f>
        <v>灘浜G</v>
      </c>
      <c r="E20" s="267"/>
      <c r="F20" s="267"/>
      <c r="G20" s="267"/>
      <c r="H20" s="184"/>
      <c r="I20" s="234" t="s">
        <v>364</v>
      </c>
      <c r="J20" s="295">
        <f>K14</f>
        <v>45690</v>
      </c>
      <c r="K20" s="295"/>
      <c r="L20" s="295"/>
      <c r="M20" s="269">
        <f>日程!D23</f>
        <v>0.44791666666666669</v>
      </c>
      <c r="N20" s="331"/>
      <c r="O20" s="331"/>
      <c r="P20" s="97" t="s">
        <v>365</v>
      </c>
      <c r="Q20" s="242"/>
      <c r="R20" s="107"/>
      <c r="S20" s="267" t="str">
        <f>D20</f>
        <v>灘浜G</v>
      </c>
      <c r="T20" s="267"/>
      <c r="U20" s="267"/>
      <c r="V20" s="267"/>
      <c r="X20" s="82"/>
      <c r="Y20" s="70" t="s">
        <v>366</v>
      </c>
      <c r="Z20" s="332">
        <f>AA9</f>
        <v>45697</v>
      </c>
      <c r="AA20" s="333"/>
      <c r="AB20" s="339">
        <f>日程!D33</f>
        <v>0.53125</v>
      </c>
      <c r="AC20" s="340"/>
      <c r="AD20" s="328" t="s">
        <v>295</v>
      </c>
      <c r="AE20" s="337"/>
      <c r="AF20" s="237" t="s">
        <v>367</v>
      </c>
      <c r="AG20" s="84"/>
      <c r="AH20" s="84"/>
      <c r="AI20" s="267" t="str">
        <f>D20</f>
        <v>灘浜G</v>
      </c>
      <c r="AJ20" s="267"/>
      <c r="AK20" s="267"/>
      <c r="AL20" s="267"/>
      <c r="AM20" s="176"/>
      <c r="AN20" s="243"/>
      <c r="AO20" s="300">
        <f>K14</f>
        <v>45690</v>
      </c>
      <c r="AP20" s="295"/>
      <c r="AQ20" s="295"/>
      <c r="AR20" s="301">
        <f>日程!D24</f>
        <v>0.47916666666666669</v>
      </c>
      <c r="AS20" s="302"/>
      <c r="AT20" s="303"/>
      <c r="AU20" s="277" t="s">
        <v>168</v>
      </c>
      <c r="AV20" s="267"/>
      <c r="AW20" s="267"/>
      <c r="AX20" s="278"/>
      <c r="AY20" s="70"/>
      <c r="BG20" s="80">
        <v>12</v>
      </c>
      <c r="BH20" s="270" t="s">
        <v>415</v>
      </c>
      <c r="BI20" s="270"/>
      <c r="BJ20" s="270"/>
      <c r="BK20" s="270"/>
      <c r="BL20" s="270"/>
      <c r="BN20"/>
      <c r="BP20" s="110" t="s">
        <v>319</v>
      </c>
      <c r="BS20"/>
      <c r="BT20"/>
      <c r="BU20"/>
      <c r="BY20" s="1"/>
      <c r="BZ20" s="1"/>
      <c r="CA20" s="1"/>
      <c r="CB20" s="1"/>
      <c r="CC20" s="1"/>
      <c r="CD20" s="1"/>
      <c r="CE20"/>
      <c r="CF20"/>
      <c r="CG20"/>
    </row>
    <row r="21" spans="2:85" ht="21.95" customHeight="1" x14ac:dyDescent="0.1">
      <c r="B21" s="68"/>
      <c r="C21" s="85"/>
      <c r="D21" s="319">
        <f>リスト!J4</f>
        <v>45683</v>
      </c>
      <c r="E21" s="319"/>
      <c r="F21" s="269">
        <f>日程!D16</f>
        <v>0.47916666666666669</v>
      </c>
      <c r="G21" s="269"/>
      <c r="H21" s="79"/>
      <c r="I21" s="85"/>
      <c r="J21" s="71"/>
      <c r="K21" s="68"/>
      <c r="L21" s="336" t="s">
        <v>292</v>
      </c>
      <c r="M21" s="336"/>
      <c r="N21" s="68"/>
      <c r="O21" s="71"/>
      <c r="P21" s="93"/>
      <c r="Q21" s="70"/>
      <c r="S21" s="319">
        <f>D21</f>
        <v>45683</v>
      </c>
      <c r="T21" s="319"/>
      <c r="U21" s="301">
        <f>日程!D17</f>
        <v>0.51041666666666674</v>
      </c>
      <c r="V21" s="301"/>
      <c r="X21" s="79"/>
      <c r="Y21" s="85"/>
      <c r="Z21" s="249" t="s">
        <v>390</v>
      </c>
      <c r="AA21" s="292" t="s">
        <v>386</v>
      </c>
      <c r="AB21" s="292"/>
      <c r="AC21" s="292"/>
      <c r="AD21" s="292"/>
      <c r="AE21" s="250" t="s">
        <v>391</v>
      </c>
      <c r="AF21" s="99"/>
      <c r="AG21" s="87"/>
      <c r="AH21" s="87"/>
      <c r="AI21" s="319">
        <f>D21</f>
        <v>45683</v>
      </c>
      <c r="AJ21" s="319"/>
      <c r="AK21" s="269">
        <f>日程!D18</f>
        <v>0.54166666666666674</v>
      </c>
      <c r="AL21" s="269"/>
      <c r="AM21" s="68"/>
      <c r="AN21" s="93"/>
      <c r="AO21" s="235"/>
      <c r="AP21" s="71"/>
      <c r="AQ21" s="336" t="s">
        <v>296</v>
      </c>
      <c r="AR21" s="336"/>
      <c r="AS21" s="71"/>
      <c r="AT21" s="99"/>
      <c r="AU21" s="319">
        <f>D21</f>
        <v>45683</v>
      </c>
      <c r="AV21" s="338"/>
      <c r="AW21" s="269">
        <f>日程!D19</f>
        <v>0.57291666666666674</v>
      </c>
      <c r="AX21" s="269"/>
      <c r="AY21" s="85"/>
      <c r="BG21" s="80">
        <v>13</v>
      </c>
      <c r="BH21" s="270" t="s">
        <v>319</v>
      </c>
      <c r="BI21" s="270"/>
      <c r="BJ21" s="270"/>
      <c r="BK21" s="270"/>
      <c r="BL21" s="270"/>
      <c r="BN21"/>
      <c r="BP21" s="110" t="s">
        <v>358</v>
      </c>
      <c r="BS21"/>
      <c r="BT21"/>
      <c r="BU21"/>
      <c r="BY21" s="1"/>
      <c r="BZ21" s="1"/>
      <c r="CA21" s="1"/>
      <c r="CB21" s="1"/>
      <c r="CC21" s="1"/>
      <c r="CD21" s="1"/>
      <c r="CE21"/>
      <c r="CF21"/>
      <c r="CG21"/>
    </row>
    <row r="22" spans="2:85" ht="21.95" customHeight="1" x14ac:dyDescent="0.1">
      <c r="B22" s="68"/>
      <c r="C22" s="85"/>
      <c r="D22" s="79"/>
      <c r="E22" s="274" t="s">
        <v>298</v>
      </c>
      <c r="F22" s="274"/>
      <c r="G22" s="79"/>
      <c r="H22" s="79"/>
      <c r="I22" s="85" t="s">
        <v>377</v>
      </c>
      <c r="J22" s="227"/>
      <c r="K22" s="227"/>
      <c r="L22" s="227"/>
      <c r="M22" s="227"/>
      <c r="N22" s="227"/>
      <c r="O22" s="227"/>
      <c r="P22" s="93" t="s">
        <v>378</v>
      </c>
      <c r="Q22" s="68"/>
      <c r="R22" s="79"/>
      <c r="T22" s="274" t="s">
        <v>299</v>
      </c>
      <c r="U22" s="274"/>
      <c r="V22" s="87"/>
      <c r="X22" s="79"/>
      <c r="Y22" s="235"/>
      <c r="Z22" s="296">
        <f>AA9</f>
        <v>45697</v>
      </c>
      <c r="AA22" s="297"/>
      <c r="AB22" s="298">
        <f>日程!D32</f>
        <v>0.5</v>
      </c>
      <c r="AC22" s="299"/>
      <c r="AD22" s="329" t="s">
        <v>300</v>
      </c>
      <c r="AE22" s="330"/>
      <c r="AF22" s="236"/>
      <c r="AI22"/>
      <c r="AJ22" s="274" t="s">
        <v>301</v>
      </c>
      <c r="AK22" s="274"/>
      <c r="AL22"/>
      <c r="AM22" s="68"/>
      <c r="AN22" s="68"/>
      <c r="AO22" s="70" t="s">
        <v>379</v>
      </c>
      <c r="AP22" s="227"/>
      <c r="AQ22" s="227"/>
      <c r="AR22" s="227"/>
      <c r="AS22" s="227"/>
      <c r="AT22" s="230" t="s">
        <v>380</v>
      </c>
      <c r="AV22" s="272" t="s">
        <v>302</v>
      </c>
      <c r="AW22" s="272"/>
      <c r="AX22" s="79"/>
      <c r="AY22" s="85"/>
    </row>
    <row r="23" spans="2:85" ht="21.95" customHeight="1" x14ac:dyDescent="0.1">
      <c r="B23" s="68"/>
      <c r="C23" s="70"/>
      <c r="D23" s="68"/>
      <c r="E23" s="68"/>
      <c r="F23" s="67"/>
      <c r="G23" s="179"/>
      <c r="H23" s="68"/>
      <c r="I23" s="70"/>
      <c r="J23" s="244"/>
      <c r="K23"/>
      <c r="L23" s="68"/>
      <c r="M23" s="68"/>
      <c r="N23" s="67"/>
      <c r="O23" s="179"/>
      <c r="P23" s="93"/>
      <c r="Q23" s="68"/>
      <c r="R23" s="180"/>
      <c r="S23" s="178"/>
      <c r="T23" s="68"/>
      <c r="U23" s="68"/>
      <c r="V23" s="67"/>
      <c r="W23" s="179"/>
      <c r="X23" s="68"/>
      <c r="Y23" s="70"/>
      <c r="Z23" s="245"/>
      <c r="AA23" s="177"/>
      <c r="AB23" s="68"/>
      <c r="AC23" s="68"/>
      <c r="AD23" s="176"/>
      <c r="AE23" s="181"/>
      <c r="AF23" s="93"/>
      <c r="AG23" s="68"/>
      <c r="AH23" s="246"/>
      <c r="AI23" s="67"/>
      <c r="AJ23" s="68"/>
      <c r="AK23" s="68"/>
      <c r="AL23" s="175"/>
      <c r="AM23" s="182"/>
      <c r="AN23" s="68"/>
      <c r="AO23" s="70"/>
      <c r="AP23" s="246"/>
      <c r="AQ23" s="67"/>
      <c r="AR23" s="68"/>
      <c r="AS23" s="68"/>
      <c r="AT23" s="238"/>
      <c r="AU23" s="68"/>
      <c r="AV23" s="68"/>
      <c r="AW23" s="68"/>
      <c r="AX23" s="68"/>
      <c r="AY23" s="70"/>
      <c r="BC23" s="87"/>
    </row>
    <row r="24" spans="2:85" ht="21.95" customHeight="1" x14ac:dyDescent="0.1">
      <c r="B24" s="68"/>
      <c r="C24" s="86"/>
      <c r="D24" s="69"/>
      <c r="E24" s="68"/>
      <c r="F24" s="68"/>
      <c r="G24" s="277" t="str">
        <f>リスト!P3</f>
        <v>日岡山G</v>
      </c>
      <c r="H24" s="267"/>
      <c r="I24" s="267"/>
      <c r="J24" s="278"/>
      <c r="K24" s="70"/>
      <c r="L24" s="69"/>
      <c r="M24" s="69"/>
      <c r="N24" s="93"/>
      <c r="O24" s="277" t="str">
        <f>G24</f>
        <v>日岡山G</v>
      </c>
      <c r="P24" s="267"/>
      <c r="Q24" s="267"/>
      <c r="R24" s="278"/>
      <c r="S24" s="70"/>
      <c r="T24" s="96"/>
      <c r="U24" s="96"/>
      <c r="V24" s="68"/>
      <c r="W24" s="277" t="str">
        <f>G24</f>
        <v>日岡山G</v>
      </c>
      <c r="X24" s="267"/>
      <c r="Y24" s="267"/>
      <c r="Z24" s="278"/>
      <c r="AA24" s="68"/>
      <c r="AB24" s="68"/>
      <c r="AC24" s="68"/>
      <c r="AD24" s="93"/>
      <c r="AE24" s="277" t="str">
        <f>G24</f>
        <v>日岡山G</v>
      </c>
      <c r="AF24" s="267"/>
      <c r="AG24" s="267"/>
      <c r="AH24" s="278"/>
      <c r="AI24" s="67"/>
      <c r="AJ24" s="84"/>
      <c r="AK24" s="84"/>
      <c r="AL24" s="97"/>
      <c r="AM24" s="277" t="str">
        <f>G24</f>
        <v>日岡山G</v>
      </c>
      <c r="AN24" s="267"/>
      <c r="AO24" s="267"/>
      <c r="AP24" s="278"/>
      <c r="AQ24" s="234"/>
      <c r="AR24" s="84"/>
      <c r="AS24" s="84"/>
      <c r="AT24" s="239"/>
      <c r="AU24" s="84"/>
      <c r="AV24" s="84"/>
      <c r="AW24" s="84"/>
      <c r="AX24" s="84"/>
      <c r="AY24" s="98"/>
    </row>
    <row r="25" spans="2:85" ht="21.95" customHeight="1" x14ac:dyDescent="0.1">
      <c r="B25" s="68"/>
      <c r="C25" s="85"/>
      <c r="D25" s="68"/>
      <c r="E25" s="68"/>
      <c r="F25" s="68"/>
      <c r="G25" s="317">
        <f>リスト!J3</f>
        <v>45676</v>
      </c>
      <c r="H25" s="318"/>
      <c r="I25" s="269">
        <f>日程!D6</f>
        <v>0.41666666666666669</v>
      </c>
      <c r="J25" s="269"/>
      <c r="K25" s="85"/>
      <c r="L25" s="79"/>
      <c r="M25" s="79"/>
      <c r="N25" s="230"/>
      <c r="O25" s="318">
        <f>G25</f>
        <v>45676</v>
      </c>
      <c r="P25" s="318"/>
      <c r="Q25" s="269">
        <f>日程!D8</f>
        <v>0.47916666666666669</v>
      </c>
      <c r="R25" s="269"/>
      <c r="S25" s="85"/>
      <c r="T25" s="68"/>
      <c r="U25" s="68"/>
      <c r="V25" s="79"/>
      <c r="W25" s="317">
        <f>G25</f>
        <v>45676</v>
      </c>
      <c r="X25" s="318"/>
      <c r="Y25" s="269">
        <f>日程!D10</f>
        <v>0.54166666666666674</v>
      </c>
      <c r="Z25" s="304"/>
      <c r="AA25" s="79"/>
      <c r="AB25" s="68"/>
      <c r="AC25" s="68"/>
      <c r="AD25" s="93"/>
      <c r="AE25" s="317">
        <f>G25</f>
        <v>45676</v>
      </c>
      <c r="AF25" s="318"/>
      <c r="AG25" s="269">
        <f>日程!D9</f>
        <v>0.51041666666666674</v>
      </c>
      <c r="AH25" s="304"/>
      <c r="AI25" s="87"/>
      <c r="AJ25" s="87"/>
      <c r="AK25" s="87"/>
      <c r="AL25" s="99"/>
      <c r="AM25" s="317">
        <f>G25</f>
        <v>45676</v>
      </c>
      <c r="AN25" s="318"/>
      <c r="AO25" s="269">
        <f>日程!D7</f>
        <v>0.44791666666666669</v>
      </c>
      <c r="AP25" s="304"/>
      <c r="AQ25" s="240"/>
      <c r="AR25" s="87"/>
      <c r="AS25" s="87"/>
      <c r="AT25" s="99"/>
      <c r="AU25" s="109"/>
      <c r="AV25" s="109"/>
      <c r="AW25" s="87"/>
      <c r="AX25" s="87"/>
      <c r="AY25" s="70"/>
    </row>
    <row r="26" spans="2:85" ht="21.95" customHeight="1" x14ac:dyDescent="0.1">
      <c r="B26" s="68"/>
      <c r="C26" s="76"/>
      <c r="D26" s="68"/>
      <c r="E26" s="68"/>
      <c r="F26" s="68"/>
      <c r="G26" s="70"/>
      <c r="H26" s="305" t="s">
        <v>303</v>
      </c>
      <c r="I26" s="274"/>
      <c r="J26" s="73"/>
      <c r="K26" s="76"/>
      <c r="L26" s="68"/>
      <c r="M26" s="68"/>
      <c r="N26" s="95"/>
      <c r="O26" s="73"/>
      <c r="P26" s="274" t="s">
        <v>304</v>
      </c>
      <c r="Q26" s="274"/>
      <c r="R26" s="73"/>
      <c r="S26" s="76"/>
      <c r="T26" s="68"/>
      <c r="U26" s="68"/>
      <c r="V26" s="68"/>
      <c r="W26" s="76"/>
      <c r="X26" s="274" t="s">
        <v>305</v>
      </c>
      <c r="Y26" s="274"/>
      <c r="Z26" s="95"/>
      <c r="AA26" s="73"/>
      <c r="AB26" s="68"/>
      <c r="AC26" s="68"/>
      <c r="AD26" s="93"/>
      <c r="AE26" s="70"/>
      <c r="AF26" s="274" t="s">
        <v>306</v>
      </c>
      <c r="AG26" s="274"/>
      <c r="AH26" s="95"/>
      <c r="AI26" s="73"/>
      <c r="AK26" s="87"/>
      <c r="AL26" s="95"/>
      <c r="AM26" s="76"/>
      <c r="AN26" s="305" t="s">
        <v>307</v>
      </c>
      <c r="AO26" s="305"/>
      <c r="AP26" s="95"/>
      <c r="AQ26" s="76"/>
      <c r="AS26" s="87"/>
      <c r="AT26" s="95"/>
      <c r="AU26" s="73"/>
      <c r="AV26" s="108"/>
      <c r="AW26" s="108"/>
      <c r="AX26" s="68"/>
      <c r="AY26" s="76"/>
    </row>
    <row r="27" spans="2:85" s="100" customFormat="1" ht="21.95" customHeight="1" x14ac:dyDescent="0.1">
      <c r="B27" s="307" t="str">
        <f>BH9</f>
        <v>西神戸RS</v>
      </c>
      <c r="C27" s="308"/>
      <c r="D27" s="101"/>
      <c r="E27" s="102"/>
      <c r="F27" s="307" t="str">
        <f>BH10</f>
        <v>神戸RCU</v>
      </c>
      <c r="G27" s="308"/>
      <c r="H27" s="102"/>
      <c r="I27" s="102"/>
      <c r="J27" s="307" t="str">
        <f>BH11</f>
        <v>伊丹RS</v>
      </c>
      <c r="K27" s="308"/>
      <c r="L27" s="102"/>
      <c r="M27" s="102"/>
      <c r="N27" s="306" t="str">
        <f>BH12</f>
        <v>西宮JRC</v>
      </c>
      <c r="O27" s="306"/>
      <c r="P27" s="102"/>
      <c r="Q27" s="102"/>
      <c r="R27" s="306" t="str">
        <f>BH13</f>
        <v>芦屋RS</v>
      </c>
      <c r="S27" s="306"/>
      <c r="T27" s="102"/>
      <c r="U27" s="102"/>
      <c r="V27" s="306" t="str">
        <f>BH14</f>
        <v>兵庫県RS</v>
      </c>
      <c r="W27" s="306"/>
      <c r="X27" s="102"/>
      <c r="Y27" s="102"/>
      <c r="Z27" s="306" t="str">
        <f>BH15</f>
        <v>尼崎RS</v>
      </c>
      <c r="AA27" s="306"/>
      <c r="AB27" s="102"/>
      <c r="AC27" s="102"/>
      <c r="AD27" s="307" t="str">
        <f>BH16</f>
        <v>川西市RS</v>
      </c>
      <c r="AE27" s="308"/>
      <c r="AF27" s="102"/>
      <c r="AG27" s="102"/>
      <c r="AH27" s="307" t="str">
        <f>BH17</f>
        <v>三田RCJ</v>
      </c>
      <c r="AI27" s="308"/>
      <c r="AJ27" s="102"/>
      <c r="AK27" s="102"/>
      <c r="AL27" s="282" t="str">
        <f>BH18</f>
        <v>明石加古川RC</v>
      </c>
      <c r="AM27" s="283"/>
      <c r="AN27" s="102"/>
      <c r="AO27" s="102"/>
      <c r="AP27" s="282" t="str">
        <f>BH19</f>
        <v>宝塚RS</v>
      </c>
      <c r="AQ27" s="283"/>
      <c r="AR27" s="102"/>
      <c r="AS27" s="102"/>
      <c r="AT27" s="307" t="str">
        <f>BH20</f>
        <v>合同（阪神JRC・播州）</v>
      </c>
      <c r="AU27" s="308"/>
      <c r="AV27" s="102"/>
      <c r="AW27" s="102"/>
      <c r="AX27" s="307" t="str">
        <f>BH21</f>
        <v>姫路RS</v>
      </c>
      <c r="AY27" s="308"/>
      <c r="BB27" s="111"/>
    </row>
    <row r="28" spans="2:85" s="100" customFormat="1" ht="21.95" customHeight="1" x14ac:dyDescent="0.1">
      <c r="B28" s="309"/>
      <c r="C28" s="310"/>
      <c r="D28" s="101"/>
      <c r="E28" s="102"/>
      <c r="F28" s="309"/>
      <c r="G28" s="310"/>
      <c r="H28" s="102"/>
      <c r="I28" s="102"/>
      <c r="J28" s="309"/>
      <c r="K28" s="310"/>
      <c r="L28" s="102"/>
      <c r="M28" s="102"/>
      <c r="N28" s="306"/>
      <c r="O28" s="306"/>
      <c r="P28" s="102"/>
      <c r="Q28" s="102"/>
      <c r="R28" s="306"/>
      <c r="S28" s="306"/>
      <c r="T28" s="102"/>
      <c r="U28" s="102"/>
      <c r="V28" s="306"/>
      <c r="W28" s="306"/>
      <c r="X28" s="102"/>
      <c r="Y28" s="102"/>
      <c r="Z28" s="306"/>
      <c r="AA28" s="306"/>
      <c r="AB28" s="102"/>
      <c r="AC28" s="102"/>
      <c r="AD28" s="309"/>
      <c r="AE28" s="310"/>
      <c r="AF28" s="102"/>
      <c r="AG28" s="102"/>
      <c r="AH28" s="309"/>
      <c r="AI28" s="310"/>
      <c r="AJ28" s="102"/>
      <c r="AK28" s="102"/>
      <c r="AL28" s="284"/>
      <c r="AM28" s="285"/>
      <c r="AN28" s="102"/>
      <c r="AO28" s="102"/>
      <c r="AP28" s="284"/>
      <c r="AQ28" s="285"/>
      <c r="AR28" s="102"/>
      <c r="AS28" s="102"/>
      <c r="AT28" s="309"/>
      <c r="AU28" s="310"/>
      <c r="AV28" s="102"/>
      <c r="AW28" s="102"/>
      <c r="AX28" s="309"/>
      <c r="AY28" s="310"/>
      <c r="BB28" s="111"/>
    </row>
    <row r="29" spans="2:85" s="100" customFormat="1" ht="21.95" customHeight="1" x14ac:dyDescent="0.1">
      <c r="B29" s="309"/>
      <c r="C29" s="310"/>
      <c r="D29" s="101"/>
      <c r="E29" s="102"/>
      <c r="F29" s="309"/>
      <c r="G29" s="310"/>
      <c r="H29" s="102"/>
      <c r="I29" s="102"/>
      <c r="J29" s="309"/>
      <c r="K29" s="310"/>
      <c r="L29" s="102"/>
      <c r="M29" s="102"/>
      <c r="N29" s="306"/>
      <c r="O29" s="306"/>
      <c r="P29" s="102"/>
      <c r="Q29" s="102"/>
      <c r="R29" s="306"/>
      <c r="S29" s="306"/>
      <c r="T29" s="102"/>
      <c r="U29" s="102"/>
      <c r="V29" s="306"/>
      <c r="W29" s="306"/>
      <c r="X29" s="102"/>
      <c r="Y29" s="102"/>
      <c r="Z29" s="306"/>
      <c r="AA29" s="306"/>
      <c r="AB29" s="102"/>
      <c r="AC29" s="102"/>
      <c r="AD29" s="309"/>
      <c r="AE29" s="310"/>
      <c r="AF29" s="102"/>
      <c r="AG29" s="102"/>
      <c r="AH29" s="309"/>
      <c r="AI29" s="310"/>
      <c r="AJ29" s="102"/>
      <c r="AK29" s="102"/>
      <c r="AL29" s="284"/>
      <c r="AM29" s="285"/>
      <c r="AN29" s="102"/>
      <c r="AO29" s="102"/>
      <c r="AP29" s="284"/>
      <c r="AQ29" s="285"/>
      <c r="AR29" s="102"/>
      <c r="AS29" s="102"/>
      <c r="AT29" s="309"/>
      <c r="AU29" s="310"/>
      <c r="AV29" s="102"/>
      <c r="AW29" s="102"/>
      <c r="AX29" s="309"/>
      <c r="AY29" s="310"/>
      <c r="BB29" s="111"/>
    </row>
    <row r="30" spans="2:85" s="100" customFormat="1" ht="21.95" customHeight="1" x14ac:dyDescent="0.1">
      <c r="B30" s="309"/>
      <c r="C30" s="310"/>
      <c r="D30" s="101"/>
      <c r="E30" s="102"/>
      <c r="F30" s="309"/>
      <c r="G30" s="310"/>
      <c r="H30" s="102"/>
      <c r="I30" s="102"/>
      <c r="J30" s="309"/>
      <c r="K30" s="310"/>
      <c r="L30" s="102"/>
      <c r="M30" s="102"/>
      <c r="N30" s="306"/>
      <c r="O30" s="306"/>
      <c r="P30" s="102"/>
      <c r="Q30" s="102"/>
      <c r="R30" s="306"/>
      <c r="S30" s="306"/>
      <c r="T30" s="102"/>
      <c r="U30" s="102"/>
      <c r="V30" s="306"/>
      <c r="W30" s="306"/>
      <c r="X30" s="102"/>
      <c r="Y30" s="102"/>
      <c r="Z30" s="306"/>
      <c r="AA30" s="306"/>
      <c r="AB30" s="102"/>
      <c r="AC30" s="102"/>
      <c r="AD30" s="309"/>
      <c r="AE30" s="310"/>
      <c r="AF30" s="102"/>
      <c r="AG30" s="102"/>
      <c r="AH30" s="309"/>
      <c r="AI30" s="310"/>
      <c r="AJ30" s="102"/>
      <c r="AK30" s="102"/>
      <c r="AL30" s="284"/>
      <c r="AM30" s="285"/>
      <c r="AN30" s="102"/>
      <c r="AO30" s="102"/>
      <c r="AP30" s="284"/>
      <c r="AQ30" s="285"/>
      <c r="AR30" s="102"/>
      <c r="AS30" s="102"/>
      <c r="AT30" s="309"/>
      <c r="AU30" s="310"/>
      <c r="AV30" s="102"/>
      <c r="AW30" s="102"/>
      <c r="AX30" s="309"/>
      <c r="AY30" s="310"/>
      <c r="BB30" s="111"/>
    </row>
    <row r="31" spans="2:85" s="100" customFormat="1" ht="21.95" customHeight="1" x14ac:dyDescent="0.1">
      <c r="B31" s="309"/>
      <c r="C31" s="310"/>
      <c r="D31" s="101"/>
      <c r="E31" s="102"/>
      <c r="F31" s="309"/>
      <c r="G31" s="310"/>
      <c r="H31" s="102"/>
      <c r="I31" s="102"/>
      <c r="J31" s="309"/>
      <c r="K31" s="310"/>
      <c r="L31" s="102"/>
      <c r="M31" s="102"/>
      <c r="N31" s="306"/>
      <c r="O31" s="306"/>
      <c r="P31" s="102"/>
      <c r="Q31" s="102"/>
      <c r="R31" s="306"/>
      <c r="S31" s="306"/>
      <c r="T31" s="102"/>
      <c r="U31" s="102"/>
      <c r="V31" s="306"/>
      <c r="W31" s="306"/>
      <c r="X31" s="102"/>
      <c r="Y31" s="102"/>
      <c r="Z31" s="306"/>
      <c r="AA31" s="306"/>
      <c r="AB31" s="102"/>
      <c r="AC31" s="102"/>
      <c r="AD31" s="309"/>
      <c r="AE31" s="310"/>
      <c r="AF31" s="102"/>
      <c r="AG31" s="102"/>
      <c r="AH31" s="309"/>
      <c r="AI31" s="310"/>
      <c r="AJ31" s="102"/>
      <c r="AK31" s="102"/>
      <c r="AL31" s="284"/>
      <c r="AM31" s="285"/>
      <c r="AN31" s="102"/>
      <c r="AO31" s="102"/>
      <c r="AP31" s="284"/>
      <c r="AQ31" s="285"/>
      <c r="AR31" s="102"/>
      <c r="AS31" s="102"/>
      <c r="AT31" s="309"/>
      <c r="AU31" s="310"/>
      <c r="AV31" s="102"/>
      <c r="AW31" s="102"/>
      <c r="AX31" s="309"/>
      <c r="AY31" s="310"/>
      <c r="BB31" s="111"/>
    </row>
    <row r="32" spans="2:85" s="100" customFormat="1" ht="21.95" customHeight="1" x14ac:dyDescent="0.1">
      <c r="B32" s="309"/>
      <c r="C32" s="310"/>
      <c r="D32" s="101"/>
      <c r="E32" s="102"/>
      <c r="F32" s="309"/>
      <c r="G32" s="310"/>
      <c r="H32" s="102"/>
      <c r="I32" s="102"/>
      <c r="J32" s="309"/>
      <c r="K32" s="310"/>
      <c r="L32" s="102"/>
      <c r="M32" s="102"/>
      <c r="N32" s="306"/>
      <c r="O32" s="306"/>
      <c r="P32" s="102"/>
      <c r="Q32" s="102"/>
      <c r="R32" s="306"/>
      <c r="S32" s="306"/>
      <c r="T32" s="102"/>
      <c r="U32" s="102"/>
      <c r="V32" s="306"/>
      <c r="W32" s="306"/>
      <c r="X32" s="102"/>
      <c r="Y32" s="102"/>
      <c r="Z32" s="306"/>
      <c r="AA32" s="306"/>
      <c r="AB32" s="102"/>
      <c r="AC32" s="102"/>
      <c r="AD32" s="309"/>
      <c r="AE32" s="310"/>
      <c r="AF32" s="102"/>
      <c r="AG32" s="102"/>
      <c r="AH32" s="309"/>
      <c r="AI32" s="310"/>
      <c r="AJ32" s="102"/>
      <c r="AK32" s="102"/>
      <c r="AL32" s="284"/>
      <c r="AM32" s="285"/>
      <c r="AN32" s="102"/>
      <c r="AO32" s="102"/>
      <c r="AP32" s="284"/>
      <c r="AQ32" s="285"/>
      <c r="AR32" s="102"/>
      <c r="AS32" s="102"/>
      <c r="AT32" s="309"/>
      <c r="AU32" s="310"/>
      <c r="AV32" s="102"/>
      <c r="AW32" s="102"/>
      <c r="AX32" s="309"/>
      <c r="AY32" s="310"/>
      <c r="BB32" s="111"/>
    </row>
    <row r="33" spans="2:57" s="100" customFormat="1" ht="21.95" customHeight="1" x14ac:dyDescent="0.1">
      <c r="B33" s="309"/>
      <c r="C33" s="310"/>
      <c r="D33" s="101"/>
      <c r="E33" s="102"/>
      <c r="F33" s="309"/>
      <c r="G33" s="310"/>
      <c r="H33" s="102"/>
      <c r="I33" s="102"/>
      <c r="J33" s="309"/>
      <c r="K33" s="310"/>
      <c r="L33" s="102"/>
      <c r="M33" s="102"/>
      <c r="N33" s="306"/>
      <c r="O33" s="306"/>
      <c r="P33" s="102"/>
      <c r="Q33" s="102"/>
      <c r="R33" s="306"/>
      <c r="S33" s="306"/>
      <c r="T33" s="102"/>
      <c r="U33" s="102"/>
      <c r="V33" s="306"/>
      <c r="W33" s="306"/>
      <c r="X33" s="101"/>
      <c r="Y33" s="102"/>
      <c r="Z33" s="306"/>
      <c r="AA33" s="306"/>
      <c r="AB33" s="102"/>
      <c r="AC33" s="102"/>
      <c r="AD33" s="309"/>
      <c r="AE33" s="310"/>
      <c r="AF33" s="102"/>
      <c r="AG33" s="102"/>
      <c r="AH33" s="309"/>
      <c r="AI33" s="310"/>
      <c r="AJ33" s="102"/>
      <c r="AK33" s="102"/>
      <c r="AL33" s="284"/>
      <c r="AM33" s="285"/>
      <c r="AN33" s="102"/>
      <c r="AO33" s="102"/>
      <c r="AP33" s="284"/>
      <c r="AQ33" s="285"/>
      <c r="AR33" s="102"/>
      <c r="AS33" s="102"/>
      <c r="AT33" s="309"/>
      <c r="AU33" s="310"/>
      <c r="AV33" s="102"/>
      <c r="AW33" s="102"/>
      <c r="AX33" s="309"/>
      <c r="AY33" s="310"/>
      <c r="BB33" s="111"/>
    </row>
    <row r="34" spans="2:57" s="100" customFormat="1" ht="21.95" customHeight="1" x14ac:dyDescent="0.1">
      <c r="B34" s="309"/>
      <c r="C34" s="310"/>
      <c r="D34" s="101"/>
      <c r="E34" s="102"/>
      <c r="F34" s="309"/>
      <c r="G34" s="310"/>
      <c r="H34" s="102"/>
      <c r="I34" s="102"/>
      <c r="J34" s="309"/>
      <c r="K34" s="310"/>
      <c r="L34" s="102"/>
      <c r="M34" s="102"/>
      <c r="N34" s="306"/>
      <c r="O34" s="306"/>
      <c r="P34" s="102"/>
      <c r="Q34" s="102"/>
      <c r="R34" s="306"/>
      <c r="S34" s="306"/>
      <c r="T34" s="102"/>
      <c r="U34" s="102"/>
      <c r="V34" s="306"/>
      <c r="W34" s="306"/>
      <c r="X34" s="102"/>
      <c r="Y34" s="102"/>
      <c r="Z34" s="306"/>
      <c r="AA34" s="306"/>
      <c r="AB34" s="102"/>
      <c r="AC34" s="102"/>
      <c r="AD34" s="309"/>
      <c r="AE34" s="310"/>
      <c r="AF34" s="102"/>
      <c r="AG34" s="102"/>
      <c r="AH34" s="309"/>
      <c r="AI34" s="310"/>
      <c r="AJ34" s="102"/>
      <c r="AK34" s="102"/>
      <c r="AL34" s="284"/>
      <c r="AM34" s="285"/>
      <c r="AN34" s="102"/>
      <c r="AO34" s="102"/>
      <c r="AP34" s="284"/>
      <c r="AQ34" s="285"/>
      <c r="AR34" s="102"/>
      <c r="AS34" s="102"/>
      <c r="AT34" s="309"/>
      <c r="AU34" s="310"/>
      <c r="AV34" s="102"/>
      <c r="AW34" s="102"/>
      <c r="AX34" s="309"/>
      <c r="AY34" s="310"/>
      <c r="BB34" s="111"/>
    </row>
    <row r="35" spans="2:57" s="100" customFormat="1" ht="21.95" customHeight="1" x14ac:dyDescent="0.1">
      <c r="B35" s="309"/>
      <c r="C35" s="310"/>
      <c r="D35" s="101"/>
      <c r="E35" s="102"/>
      <c r="F35" s="309"/>
      <c r="G35" s="310"/>
      <c r="H35" s="102"/>
      <c r="I35" s="102"/>
      <c r="J35" s="309"/>
      <c r="K35" s="310"/>
      <c r="L35" s="102"/>
      <c r="M35" s="102"/>
      <c r="N35" s="306"/>
      <c r="O35" s="306"/>
      <c r="P35" s="102"/>
      <c r="Q35" s="102"/>
      <c r="R35" s="306"/>
      <c r="S35" s="306"/>
      <c r="T35" s="102"/>
      <c r="U35" s="102"/>
      <c r="V35" s="306"/>
      <c r="W35" s="306"/>
      <c r="X35" s="102"/>
      <c r="Y35" s="102"/>
      <c r="Z35" s="306"/>
      <c r="AA35" s="306"/>
      <c r="AB35" s="102"/>
      <c r="AC35" s="102"/>
      <c r="AD35" s="309"/>
      <c r="AE35" s="310"/>
      <c r="AF35" s="102"/>
      <c r="AG35" s="102"/>
      <c r="AH35" s="309"/>
      <c r="AI35" s="310"/>
      <c r="AJ35" s="102"/>
      <c r="AK35" s="102"/>
      <c r="AL35" s="284"/>
      <c r="AM35" s="285"/>
      <c r="AN35" s="102"/>
      <c r="AO35" s="102"/>
      <c r="AP35" s="284"/>
      <c r="AQ35" s="285"/>
      <c r="AR35" s="102"/>
      <c r="AS35" s="102"/>
      <c r="AT35" s="309"/>
      <c r="AU35" s="310"/>
      <c r="AV35" s="102"/>
      <c r="AW35" s="102"/>
      <c r="AX35" s="309"/>
      <c r="AY35" s="310"/>
      <c r="BB35" s="111"/>
    </row>
    <row r="36" spans="2:57" s="100" customFormat="1" ht="21.95" customHeight="1" x14ac:dyDescent="0.1">
      <c r="B36" s="309"/>
      <c r="C36" s="310"/>
      <c r="D36" s="101"/>
      <c r="E36" s="102"/>
      <c r="F36" s="309"/>
      <c r="G36" s="310"/>
      <c r="H36" s="102"/>
      <c r="I36" s="102"/>
      <c r="J36" s="309"/>
      <c r="K36" s="310"/>
      <c r="L36" s="102"/>
      <c r="M36" s="102"/>
      <c r="N36" s="306"/>
      <c r="O36" s="306"/>
      <c r="P36" s="102"/>
      <c r="Q36" s="102"/>
      <c r="R36" s="306"/>
      <c r="S36" s="306"/>
      <c r="T36" s="102"/>
      <c r="U36" s="102"/>
      <c r="V36" s="306"/>
      <c r="W36" s="306"/>
      <c r="X36" s="102"/>
      <c r="Y36" s="102"/>
      <c r="Z36" s="306"/>
      <c r="AA36" s="306"/>
      <c r="AB36" s="102"/>
      <c r="AC36" s="102"/>
      <c r="AD36" s="309"/>
      <c r="AE36" s="310"/>
      <c r="AF36" s="102"/>
      <c r="AG36" s="102"/>
      <c r="AH36" s="309"/>
      <c r="AI36" s="310"/>
      <c r="AJ36" s="102"/>
      <c r="AK36" s="102"/>
      <c r="AL36" s="284"/>
      <c r="AM36" s="285"/>
      <c r="AN36" s="102"/>
      <c r="AO36" s="102"/>
      <c r="AP36" s="284"/>
      <c r="AQ36" s="285"/>
      <c r="AR36" s="102"/>
      <c r="AS36" s="102"/>
      <c r="AT36" s="309"/>
      <c r="AU36" s="310"/>
      <c r="AV36" s="102"/>
      <c r="AW36" s="102"/>
      <c r="AX36" s="309"/>
      <c r="AY36" s="310"/>
      <c r="BB36" s="111"/>
    </row>
    <row r="37" spans="2:57" s="100" customFormat="1" ht="21.95" customHeight="1" x14ac:dyDescent="0.1">
      <c r="B37" s="311"/>
      <c r="C37" s="312"/>
      <c r="D37" s="101"/>
      <c r="E37" s="102"/>
      <c r="F37" s="311"/>
      <c r="G37" s="312"/>
      <c r="H37" s="102"/>
      <c r="I37" s="102"/>
      <c r="J37" s="311"/>
      <c r="K37" s="312"/>
      <c r="L37" s="102"/>
      <c r="M37" s="102"/>
      <c r="N37" s="306"/>
      <c r="O37" s="306"/>
      <c r="P37" s="102"/>
      <c r="Q37" s="102"/>
      <c r="R37" s="306"/>
      <c r="S37" s="306"/>
      <c r="T37" s="102"/>
      <c r="U37" s="102"/>
      <c r="V37" s="306"/>
      <c r="W37" s="306"/>
      <c r="X37" s="102"/>
      <c r="Y37" s="102"/>
      <c r="Z37" s="306"/>
      <c r="AA37" s="306"/>
      <c r="AB37" s="102"/>
      <c r="AC37" s="102"/>
      <c r="AD37" s="311"/>
      <c r="AE37" s="312"/>
      <c r="AF37" s="102"/>
      <c r="AG37" s="102"/>
      <c r="AH37" s="311"/>
      <c r="AI37" s="312"/>
      <c r="AJ37" s="102"/>
      <c r="AK37" s="102"/>
      <c r="AL37" s="286"/>
      <c r="AM37" s="287"/>
      <c r="AN37" s="102"/>
      <c r="AO37" s="102"/>
      <c r="AP37" s="286"/>
      <c r="AQ37" s="287"/>
      <c r="AR37" s="102"/>
      <c r="AS37" s="102"/>
      <c r="AT37" s="311"/>
      <c r="AU37" s="312"/>
      <c r="AV37" s="102"/>
      <c r="AW37" s="102"/>
      <c r="AX37" s="311"/>
      <c r="AY37" s="312"/>
      <c r="BB37" s="111"/>
    </row>
    <row r="38" spans="2:57" ht="21.95" customHeight="1" x14ac:dyDescent="0.1"/>
    <row r="39" spans="2:57" ht="21.95" customHeight="1" x14ac:dyDescent="0.1">
      <c r="G39" s="314" t="s">
        <v>360</v>
      </c>
      <c r="H39" s="315"/>
      <c r="I39" s="315"/>
      <c r="J39" s="316"/>
      <c r="K39" s="117"/>
      <c r="L39" s="117"/>
      <c r="M39" s="117"/>
      <c r="N39" s="117"/>
      <c r="O39" s="314" t="s">
        <v>361</v>
      </c>
      <c r="P39" s="315"/>
      <c r="Q39" s="315"/>
      <c r="R39" s="316"/>
      <c r="S39" s="117"/>
      <c r="T39" s="117"/>
      <c r="U39" s="117"/>
      <c r="V39" s="117"/>
      <c r="W39" s="314" t="s">
        <v>362</v>
      </c>
      <c r="X39" s="315"/>
      <c r="Y39" s="315"/>
      <c r="Z39" s="316"/>
      <c r="AA39" s="117"/>
      <c r="AB39" s="117"/>
      <c r="AC39" s="117"/>
      <c r="AD39" s="117"/>
      <c r="AE39" s="314" t="s">
        <v>363</v>
      </c>
      <c r="AF39" s="315"/>
      <c r="AG39" s="315"/>
      <c r="AH39" s="316"/>
    </row>
    <row r="40" spans="2:57" ht="21.95" customHeight="1" x14ac:dyDescent="0.1">
      <c r="H40" s="107"/>
      <c r="I40" s="94"/>
      <c r="K40" s="327" t="str">
        <f>D20</f>
        <v>灘浜G</v>
      </c>
      <c r="L40" s="327"/>
      <c r="M40" s="327"/>
      <c r="N40" s="327"/>
      <c r="P40" s="103"/>
      <c r="X40" s="112"/>
      <c r="AA40" s="288" t="str">
        <f>D20</f>
        <v>灘浜G</v>
      </c>
      <c r="AB40" s="263"/>
      <c r="AC40" s="263"/>
      <c r="AD40" s="263"/>
      <c r="AF40" s="103"/>
      <c r="AK40" s="289" t="s">
        <v>308</v>
      </c>
      <c r="AL40" s="290"/>
      <c r="AM40" s="290"/>
      <c r="AN40" s="290"/>
      <c r="AO40" s="290"/>
      <c r="AP40" s="291"/>
      <c r="AX40" s="110"/>
    </row>
    <row r="41" spans="2:57" ht="21.95" customHeight="1" x14ac:dyDescent="0.1">
      <c r="I41" s="94"/>
      <c r="K41" s="319">
        <f>D21</f>
        <v>45683</v>
      </c>
      <c r="L41" s="319"/>
      <c r="M41" s="269">
        <f>日程!D14</f>
        <v>0.41666666666666669</v>
      </c>
      <c r="N41" s="269"/>
      <c r="P41" s="103"/>
      <c r="X41" s="103"/>
      <c r="AA41" s="319">
        <f>D21</f>
        <v>45683</v>
      </c>
      <c r="AB41" s="319"/>
      <c r="AC41" s="269">
        <f>日程!D15</f>
        <v>0.44791666666666669</v>
      </c>
      <c r="AD41" s="269"/>
      <c r="AF41" s="103"/>
      <c r="AM41" s="313"/>
      <c r="AN41" s="313"/>
      <c r="AO41" s="269"/>
      <c r="AP41" s="269"/>
      <c r="AX41" s="110"/>
    </row>
    <row r="42" spans="2:57" ht="21.95" customHeight="1" x14ac:dyDescent="0.1">
      <c r="I42" s="94"/>
      <c r="L42" s="272" t="s">
        <v>309</v>
      </c>
      <c r="M42" s="272"/>
      <c r="N42" s="75"/>
      <c r="O42" s="75"/>
      <c r="P42" s="104"/>
      <c r="S42"/>
      <c r="T42"/>
      <c r="X42" s="103"/>
      <c r="AB42" s="272" t="s">
        <v>310</v>
      </c>
      <c r="AC42" s="272"/>
      <c r="AF42" s="104"/>
      <c r="AI42" s="320" t="s">
        <v>392</v>
      </c>
      <c r="AJ42" s="321"/>
      <c r="AK42" s="321"/>
      <c r="AL42" s="321"/>
      <c r="AM42" s="321"/>
      <c r="AN42" s="322"/>
      <c r="AO42" s="247"/>
      <c r="AV42" s="92"/>
      <c r="AX42" s="110"/>
    </row>
    <row r="43" spans="2:57" ht="21.95" customHeight="1" x14ac:dyDescent="0.1">
      <c r="I43" s="113"/>
      <c r="J43" s="107"/>
      <c r="K43" s="107"/>
      <c r="L43" s="112"/>
      <c r="M43" s="106"/>
      <c r="N43" s="107"/>
      <c r="P43" s="92"/>
      <c r="R43" s="32"/>
      <c r="S43" s="32"/>
      <c r="T43" s="24"/>
      <c r="U43"/>
      <c r="Y43" s="113"/>
      <c r="Z43" s="107"/>
      <c r="AA43" s="107"/>
      <c r="AB43" s="112"/>
      <c r="AC43" s="107"/>
      <c r="AD43" s="107"/>
      <c r="AE43" s="107"/>
      <c r="AF43" s="113"/>
      <c r="AI43" s="323"/>
      <c r="AJ43" s="324"/>
      <c r="AK43" s="324"/>
      <c r="AL43" s="324"/>
      <c r="AM43" s="324"/>
      <c r="AN43" s="325"/>
      <c r="AO43" s="106"/>
      <c r="AP43" s="107"/>
      <c r="AQ43" s="107"/>
      <c r="AR43" s="107"/>
      <c r="AS43" s="107"/>
      <c r="AT43" s="107"/>
      <c r="AU43" s="107"/>
      <c r="AV43" s="112"/>
      <c r="AX43" s="110"/>
    </row>
    <row r="44" spans="2:57" ht="21.95" customHeight="1" x14ac:dyDescent="0.1">
      <c r="M44" s="94"/>
      <c r="AB44" s="103"/>
      <c r="AH44" s="32"/>
      <c r="AI44" s="118"/>
      <c r="AJ44" s="117"/>
      <c r="AK44" s="117"/>
      <c r="AL44" s="117"/>
      <c r="AM44" s="117"/>
      <c r="AN44" s="117"/>
      <c r="AU44" s="275">
        <f>AA9</f>
        <v>45697</v>
      </c>
      <c r="AV44" s="276"/>
      <c r="AX44" s="110"/>
    </row>
    <row r="45" spans="2:57" ht="21.95" customHeight="1" x14ac:dyDescent="0.1">
      <c r="M45" s="94"/>
      <c r="S45" s="326">
        <f>AA9</f>
        <v>45697</v>
      </c>
      <c r="T45" s="326"/>
      <c r="U45" s="326"/>
      <c r="V45" s="326"/>
      <c r="AB45" s="103"/>
      <c r="AI45" s="117"/>
      <c r="AJ45" s="117"/>
      <c r="AK45" s="117"/>
      <c r="AL45" s="117"/>
      <c r="AM45" s="117"/>
      <c r="AN45" s="117"/>
      <c r="AS45" s="24"/>
      <c r="AT45" s="24"/>
      <c r="AU45" s="288" t="str">
        <f>AA8</f>
        <v>花屋敷G</v>
      </c>
      <c r="AV45" s="293"/>
      <c r="AW45" s="105"/>
      <c r="AX45" s="116"/>
      <c r="BC45"/>
      <c r="BD45"/>
      <c r="BE45"/>
    </row>
    <row r="46" spans="2:57" ht="21.95" customHeight="1" x14ac:dyDescent="0.1">
      <c r="M46" s="94"/>
      <c r="S46" s="288" t="str">
        <f>AA8</f>
        <v>花屋敷G</v>
      </c>
      <c r="T46" s="288"/>
      <c r="U46" s="288"/>
      <c r="V46" s="288"/>
      <c r="AB46" s="103"/>
      <c r="AI46" s="320" t="s">
        <v>381</v>
      </c>
      <c r="AJ46" s="321"/>
      <c r="AK46" s="321"/>
      <c r="AL46" s="321"/>
      <c r="AM46" s="321"/>
      <c r="AN46" s="322"/>
      <c r="AQ46" s="92"/>
      <c r="AU46" s="273">
        <f>日程!D30</f>
        <v>0.4375</v>
      </c>
      <c r="AV46" s="273"/>
      <c r="AW46" s="94"/>
      <c r="AX46" s="110"/>
      <c r="BC46"/>
      <c r="BD46"/>
      <c r="BE46"/>
    </row>
    <row r="47" spans="2:57" ht="21.95" customHeight="1" x14ac:dyDescent="0.1">
      <c r="M47" s="94"/>
      <c r="S47" s="273">
        <f>日程!D31</f>
        <v>0.46875</v>
      </c>
      <c r="T47" s="263"/>
      <c r="U47" s="263"/>
      <c r="V47" s="263"/>
      <c r="W47"/>
      <c r="X47"/>
      <c r="AB47" s="103"/>
      <c r="AI47" s="323"/>
      <c r="AJ47" s="324"/>
      <c r="AK47" s="324"/>
      <c r="AL47" s="324"/>
      <c r="AM47" s="324"/>
      <c r="AN47" s="325"/>
      <c r="AO47" s="279">
        <f>K14</f>
        <v>45690</v>
      </c>
      <c r="AP47" s="280"/>
      <c r="AQ47" s="281"/>
      <c r="AR47" s="94"/>
      <c r="AU47" s="272" t="s">
        <v>311</v>
      </c>
      <c r="AV47" s="294"/>
      <c r="AW47" s="94"/>
      <c r="AX47" s="110"/>
    </row>
    <row r="48" spans="2:57" ht="21.95" customHeight="1" x14ac:dyDescent="0.1">
      <c r="M48" s="105"/>
      <c r="N48" s="91"/>
      <c r="O48" s="75"/>
      <c r="P48" s="75"/>
      <c r="Q48" s="75"/>
      <c r="R48" s="75"/>
      <c r="S48" s="75"/>
      <c r="T48" s="328" t="s">
        <v>312</v>
      </c>
      <c r="U48" s="328"/>
      <c r="V48" s="75"/>
      <c r="W48" s="114"/>
      <c r="X48" s="115"/>
      <c r="Y48" s="115"/>
      <c r="Z48" s="115"/>
      <c r="AA48" s="75"/>
      <c r="AB48" s="104"/>
      <c r="AC48" s="92"/>
      <c r="AI48" s="117"/>
      <c r="AJ48" s="117"/>
      <c r="AK48" s="117"/>
      <c r="AL48" s="117"/>
      <c r="AM48" s="117"/>
      <c r="AN48" s="117"/>
      <c r="AO48" s="288" t="str">
        <f>K13</f>
        <v>灘浜G</v>
      </c>
      <c r="AP48" s="263"/>
      <c r="AQ48" s="293"/>
      <c r="AR48" s="94"/>
      <c r="AV48" s="103"/>
      <c r="AW48" s="94"/>
      <c r="AX48" s="110"/>
    </row>
    <row r="49" spans="1:50" ht="21.95" customHeight="1" x14ac:dyDescent="0.1">
      <c r="L49" s="65" t="s">
        <v>384</v>
      </c>
      <c r="T49" s="112"/>
      <c r="U49" s="106"/>
      <c r="AC49" s="65" t="s">
        <v>385</v>
      </c>
      <c r="AI49" s="117"/>
      <c r="AJ49" s="117"/>
      <c r="AK49" s="117"/>
      <c r="AL49" s="117"/>
      <c r="AM49" s="117"/>
      <c r="AN49" s="117"/>
      <c r="AO49" s="273">
        <f>日程!D22</f>
        <v>0.41666666666666669</v>
      </c>
      <c r="AP49" s="273"/>
      <c r="AQ49" s="273"/>
      <c r="AR49" s="106"/>
      <c r="AS49" s="107"/>
      <c r="AT49" s="107"/>
      <c r="AU49" s="107"/>
      <c r="AV49" s="113"/>
      <c r="AW49" s="65" t="s">
        <v>383</v>
      </c>
      <c r="AX49" s="110"/>
    </row>
    <row r="50" spans="1:50" ht="21.95" customHeight="1" x14ac:dyDescent="0.1">
      <c r="T50" s="103"/>
      <c r="U50" s="94"/>
      <c r="AI50" s="320" t="s">
        <v>382</v>
      </c>
      <c r="AJ50" s="321"/>
      <c r="AK50" s="321"/>
      <c r="AL50" s="321"/>
      <c r="AM50" s="321"/>
      <c r="AN50" s="322"/>
      <c r="AO50" s="271" t="s">
        <v>291</v>
      </c>
      <c r="AP50" s="272"/>
      <c r="AQ50" s="272"/>
      <c r="AR50" s="94"/>
      <c r="AX50" s="110"/>
    </row>
    <row r="51" spans="1:50" ht="21.95" customHeight="1" x14ac:dyDescent="0.1">
      <c r="R51" s="320" t="s">
        <v>326</v>
      </c>
      <c r="S51" s="321"/>
      <c r="T51" s="321"/>
      <c r="U51" s="321"/>
      <c r="V51" s="321"/>
      <c r="W51" s="322"/>
      <c r="AI51" s="323"/>
      <c r="AJ51" s="324"/>
      <c r="AK51" s="324"/>
      <c r="AL51" s="324"/>
      <c r="AM51" s="324"/>
      <c r="AN51" s="325"/>
      <c r="AO51" s="106"/>
      <c r="AP51" s="107"/>
      <c r="AQ51" s="113"/>
      <c r="AX51" s="110"/>
    </row>
    <row r="52" spans="1:50" ht="21.95" customHeight="1" x14ac:dyDescent="0.1">
      <c r="R52" s="323"/>
      <c r="S52" s="324"/>
      <c r="T52" s="324"/>
      <c r="U52" s="324"/>
      <c r="V52" s="324"/>
      <c r="W52" s="325"/>
    </row>
    <row r="53" spans="1:50" ht="21.95" customHeight="1" x14ac:dyDescent="0.1">
      <c r="U53"/>
      <c r="V53"/>
    </row>
    <row r="54" spans="1:50" ht="21.95" customHeight="1" x14ac:dyDescent="0.1">
      <c r="U54"/>
      <c r="V54"/>
    </row>
    <row r="55" spans="1:50" ht="21.95" customHeight="1" x14ac:dyDescent="0.1"/>
    <row r="56" spans="1:50" ht="21.95" customHeight="1" x14ac:dyDescent="0.1"/>
    <row r="57" spans="1:50" ht="21.95" customHeight="1" x14ac:dyDescent="0.1"/>
    <row r="58" spans="1:50" ht="21.95" customHeight="1" x14ac:dyDescent="0.1"/>
    <row r="59" spans="1:50" ht="21.95" customHeight="1" x14ac:dyDescent="0.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50" ht="21.95" customHeight="1" x14ac:dyDescent="0.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50" ht="21.95" customHeight="1" x14ac:dyDescent="0.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50" ht="21.95" customHeight="1" x14ac:dyDescent="0.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50" ht="21.95" customHeight="1" x14ac:dyDescent="0.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50" ht="21.95" customHeight="1" x14ac:dyDescent="0.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ht="21.95" customHeight="1" x14ac:dyDescent="0.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ht="21.95" customHeight="1" x14ac:dyDescent="0.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ht="21.95" customHeight="1" x14ac:dyDescent="0.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1.95" customHeight="1" x14ac:dyDescent="0.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21.95" customHeight="1" x14ac:dyDescent="0.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21.95" customHeight="1" x14ac:dyDescent="0.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ht="21.95" customHeight="1" x14ac:dyDescent="0.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129">
    <mergeCell ref="E22:F22"/>
    <mergeCell ref="Y4:AF5"/>
    <mergeCell ref="Y13:AF14"/>
    <mergeCell ref="BH12:BL12"/>
    <mergeCell ref="BH13:BL13"/>
    <mergeCell ref="BH14:BL14"/>
    <mergeCell ref="A1:AI3"/>
    <mergeCell ref="AJ1:AZ3"/>
    <mergeCell ref="L21:M21"/>
    <mergeCell ref="J19:O19"/>
    <mergeCell ref="AD20:AE20"/>
    <mergeCell ref="AQ21:AR21"/>
    <mergeCell ref="AU21:AV21"/>
    <mergeCell ref="AW21:AX21"/>
    <mergeCell ref="D20:G20"/>
    <mergeCell ref="AB20:AC20"/>
    <mergeCell ref="AI20:AL20"/>
    <mergeCell ref="D21:E21"/>
    <mergeCell ref="F21:G21"/>
    <mergeCell ref="S21:T21"/>
    <mergeCell ref="U21:V21"/>
    <mergeCell ref="AI21:AJ21"/>
    <mergeCell ref="K13:N13"/>
    <mergeCell ref="AO13:AR13"/>
    <mergeCell ref="R51:W52"/>
    <mergeCell ref="AU45:AV45"/>
    <mergeCell ref="AI46:AN47"/>
    <mergeCell ref="S45:V45"/>
    <mergeCell ref="L42:M42"/>
    <mergeCell ref="K40:N40"/>
    <mergeCell ref="BH15:BL15"/>
    <mergeCell ref="BH16:BL16"/>
    <mergeCell ref="BH17:BL17"/>
    <mergeCell ref="AI50:AN51"/>
    <mergeCell ref="T48:U48"/>
    <mergeCell ref="S46:V46"/>
    <mergeCell ref="AB42:AC42"/>
    <mergeCell ref="AI42:AN43"/>
    <mergeCell ref="AX27:AY37"/>
    <mergeCell ref="AT27:AU37"/>
    <mergeCell ref="BH19:BL19"/>
    <mergeCell ref="BH20:BL20"/>
    <mergeCell ref="BH21:BL21"/>
    <mergeCell ref="AD22:AE22"/>
    <mergeCell ref="J20:L20"/>
    <mergeCell ref="M20:O20"/>
    <mergeCell ref="S20:V20"/>
    <mergeCell ref="Z20:AA20"/>
    <mergeCell ref="B27:C37"/>
    <mergeCell ref="F27:G37"/>
    <mergeCell ref="J27:K37"/>
    <mergeCell ref="N27:O37"/>
    <mergeCell ref="R27:S37"/>
    <mergeCell ref="V27:W37"/>
    <mergeCell ref="K41:L41"/>
    <mergeCell ref="M41:N41"/>
    <mergeCell ref="AA41:AB41"/>
    <mergeCell ref="O39:R39"/>
    <mergeCell ref="G39:J39"/>
    <mergeCell ref="W39:Z39"/>
    <mergeCell ref="AO25:AP25"/>
    <mergeCell ref="H26:I26"/>
    <mergeCell ref="P26:Q26"/>
    <mergeCell ref="X26:Y26"/>
    <mergeCell ref="AF26:AG26"/>
    <mergeCell ref="AN26:AO26"/>
    <mergeCell ref="S47:V47"/>
    <mergeCell ref="Z27:AA37"/>
    <mergeCell ref="AD27:AE37"/>
    <mergeCell ref="AH27:AI37"/>
    <mergeCell ref="AL27:AM37"/>
    <mergeCell ref="AC41:AD41"/>
    <mergeCell ref="AM41:AN41"/>
    <mergeCell ref="AO41:AP41"/>
    <mergeCell ref="AE39:AH39"/>
    <mergeCell ref="G25:H25"/>
    <mergeCell ref="I25:J25"/>
    <mergeCell ref="O25:P25"/>
    <mergeCell ref="Q25:R25"/>
    <mergeCell ref="W25:X25"/>
    <mergeCell ref="Y25:Z25"/>
    <mergeCell ref="AE25:AF25"/>
    <mergeCell ref="AG25:AH25"/>
    <mergeCell ref="AM25:AN25"/>
    <mergeCell ref="T22:U22"/>
    <mergeCell ref="Z22:AA22"/>
    <mergeCell ref="AB22:AC22"/>
    <mergeCell ref="AJ22:AK22"/>
    <mergeCell ref="AV22:AW22"/>
    <mergeCell ref="AO20:AQ20"/>
    <mergeCell ref="AR20:AT20"/>
    <mergeCell ref="G24:J24"/>
    <mergeCell ref="O24:R24"/>
    <mergeCell ref="W24:Z24"/>
    <mergeCell ref="AE24:AH24"/>
    <mergeCell ref="AM24:AP24"/>
    <mergeCell ref="K14:L14"/>
    <mergeCell ref="M14:N14"/>
    <mergeCell ref="AO14:AP14"/>
    <mergeCell ref="L15:M15"/>
    <mergeCell ref="AP15:AQ15"/>
    <mergeCell ref="AA16:AD16"/>
    <mergeCell ref="AA17:AB17"/>
    <mergeCell ref="AC17:AD17"/>
    <mergeCell ref="AB18:AC18"/>
    <mergeCell ref="AA8:AD8"/>
    <mergeCell ref="AA9:AB9"/>
    <mergeCell ref="AC9:AD9"/>
    <mergeCell ref="BH9:BL9"/>
    <mergeCell ref="AO50:AQ50"/>
    <mergeCell ref="AO49:AQ49"/>
    <mergeCell ref="AB10:AC10"/>
    <mergeCell ref="AQ14:AR14"/>
    <mergeCell ref="BH18:BL18"/>
    <mergeCell ref="AU44:AV44"/>
    <mergeCell ref="AU20:AX20"/>
    <mergeCell ref="AO47:AQ47"/>
    <mergeCell ref="AP27:AQ37"/>
    <mergeCell ref="AA40:AD40"/>
    <mergeCell ref="AK40:AP40"/>
    <mergeCell ref="AA21:AD21"/>
    <mergeCell ref="AA19:AD19"/>
    <mergeCell ref="AK21:AL21"/>
    <mergeCell ref="BH10:BL10"/>
    <mergeCell ref="BH11:BL11"/>
    <mergeCell ref="AO48:AQ48"/>
    <mergeCell ref="AU46:AV46"/>
    <mergeCell ref="AU47:AV47"/>
    <mergeCell ref="AP19:AS19"/>
  </mergeCells>
  <phoneticPr fontId="2"/>
  <conditionalFormatting sqref="G39">
    <cfRule type="cellIs" dxfId="4" priority="4" stopIfTrue="1" operator="equal">
      <formula>""</formula>
    </cfRule>
  </conditionalFormatting>
  <conditionalFormatting sqref="O39">
    <cfRule type="cellIs" dxfId="3" priority="3" stopIfTrue="1" operator="equal">
      <formula>""</formula>
    </cfRule>
  </conditionalFormatting>
  <conditionalFormatting sqref="W39">
    <cfRule type="cellIs" dxfId="2" priority="2" stopIfTrue="1" operator="equal">
      <formula>""</formula>
    </cfRule>
  </conditionalFormatting>
  <conditionalFormatting sqref="AE39">
    <cfRule type="cellIs" dxfId="1" priority="1" stopIfTrue="1" operator="equal">
      <formula>""</formula>
    </cfRule>
  </conditionalFormatting>
  <printOptions horizontalCentered="1"/>
  <pageMargins left="0" right="0" top="0" bottom="0" header="0.31496062992125984" footer="0.31496062992125984"/>
  <pageSetup paperSize="9" scale="56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FD7F-DFF0-414F-BFA2-2DFDDEB6F9EF}">
  <sheetPr>
    <pageSetUpPr fitToPage="1"/>
  </sheetPr>
  <dimension ref="A1:S55"/>
  <sheetViews>
    <sheetView view="pageBreakPreview" topLeftCell="A9" zoomScale="70" zoomScaleNormal="100" zoomScaleSheetLayoutView="70" workbookViewId="0">
      <selection activeCell="N29" sqref="N29"/>
    </sheetView>
  </sheetViews>
  <sheetFormatPr defaultColWidth="8.99609375" defaultRowHeight="35.450000000000003" customHeight="1" outlineLevelRow="1" x14ac:dyDescent="0.1"/>
  <cols>
    <col min="1" max="1" width="15.81640625" style="149" customWidth="1"/>
    <col min="2" max="2" width="10.36328125" style="149" customWidth="1"/>
    <col min="3" max="4" width="8.58984375" style="149" customWidth="1"/>
    <col min="5" max="5" width="12.40625" style="149" customWidth="1"/>
    <col min="6" max="6" width="4.6328125" style="149" customWidth="1"/>
    <col min="7" max="7" width="3.40625" style="139" bestFit="1" customWidth="1"/>
    <col min="8" max="8" width="4.6328125" style="149" customWidth="1"/>
    <col min="9" max="9" width="12.54296875" style="149" customWidth="1"/>
    <col min="10" max="10" width="4.90625" style="149" customWidth="1"/>
    <col min="11" max="11" width="7.36328125" style="149" customWidth="1"/>
    <col min="12" max="14" width="7.2265625" style="149" customWidth="1"/>
    <col min="15" max="16" width="11.04296875" style="149" customWidth="1"/>
    <col min="17" max="17" width="6.26953125" style="149" customWidth="1"/>
    <col min="18" max="18" width="4.49609375" style="149" customWidth="1"/>
    <col min="19" max="19" width="6.26953125" style="149" customWidth="1"/>
    <col min="20" max="16384" width="8.99609375" style="149"/>
  </cols>
  <sheetData>
    <row r="1" spans="1:19" ht="35.450000000000003" customHeight="1" x14ac:dyDescent="0.1">
      <c r="A1" s="341" t="s">
        <v>273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2" t="s">
        <v>187</v>
      </c>
      <c r="P1" s="343"/>
    </row>
    <row r="2" spans="1:19" ht="35.450000000000003" customHeight="1" thickBot="1" x14ac:dyDescent="0.15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9" ht="35.450000000000003" customHeight="1" thickBot="1" x14ac:dyDescent="0.15">
      <c r="A3" s="150"/>
      <c r="B3" s="150"/>
      <c r="C3" s="150"/>
      <c r="D3" s="150"/>
      <c r="E3" s="344" t="str">
        <f>大会要領!AD5</f>
        <v>今大会の全試合に於いて15分ハーフで行う（ランニングタイム）</v>
      </c>
      <c r="F3" s="344"/>
      <c r="G3" s="344"/>
      <c r="H3" s="344"/>
      <c r="I3" s="344"/>
      <c r="J3" s="344"/>
      <c r="K3" s="344"/>
      <c r="L3" s="344"/>
      <c r="M3" s="344"/>
      <c r="N3" s="344"/>
      <c r="O3" s="345" t="s">
        <v>169</v>
      </c>
      <c r="P3" s="346"/>
      <c r="Q3" s="345" t="s">
        <v>188</v>
      </c>
      <c r="R3" s="349"/>
      <c r="S3" s="346"/>
    </row>
    <row r="4" spans="1:19" ht="35.450000000000003" customHeight="1" thickBot="1" x14ac:dyDescent="0.15">
      <c r="A4" s="345" t="s">
        <v>189</v>
      </c>
      <c r="B4" s="351"/>
      <c r="C4" s="349" t="s">
        <v>190</v>
      </c>
      <c r="D4" s="353" t="s">
        <v>191</v>
      </c>
      <c r="E4" s="349" t="s">
        <v>192</v>
      </c>
      <c r="F4" s="349"/>
      <c r="G4" s="349"/>
      <c r="H4" s="349"/>
      <c r="I4" s="349"/>
      <c r="J4" s="346" t="s">
        <v>325</v>
      </c>
      <c r="K4" s="353" t="s">
        <v>193</v>
      </c>
      <c r="L4" s="349" t="s">
        <v>194</v>
      </c>
      <c r="M4" s="345" t="s">
        <v>195</v>
      </c>
      <c r="N4" s="349"/>
      <c r="O4" s="347"/>
      <c r="P4" s="348"/>
      <c r="Q4" s="347"/>
      <c r="R4" s="350"/>
      <c r="S4" s="348"/>
    </row>
    <row r="5" spans="1:19" ht="35.450000000000003" customHeight="1" thickBot="1" x14ac:dyDescent="0.15">
      <c r="A5" s="347"/>
      <c r="B5" s="352"/>
      <c r="C5" s="350"/>
      <c r="D5" s="354"/>
      <c r="E5" s="350"/>
      <c r="F5" s="350"/>
      <c r="G5" s="350"/>
      <c r="H5" s="350"/>
      <c r="I5" s="350"/>
      <c r="J5" s="348"/>
      <c r="K5" s="354"/>
      <c r="L5" s="350"/>
      <c r="M5" s="347"/>
      <c r="N5" s="350"/>
      <c r="O5" s="121" t="str">
        <f>E7</f>
        <v>明石加古川RC</v>
      </c>
      <c r="P5" s="122" t="str">
        <f>I7</f>
        <v>宝塚RS</v>
      </c>
      <c r="Q5" s="186">
        <v>0.38194444444444442</v>
      </c>
      <c r="R5" s="139" t="s">
        <v>196</v>
      </c>
      <c r="S5" s="187">
        <v>0.41666666666666669</v>
      </c>
    </row>
    <row r="6" spans="1:19" ht="35.450000000000003" customHeight="1" x14ac:dyDescent="0.1">
      <c r="A6" s="357">
        <f>リスト!J3</f>
        <v>45676</v>
      </c>
      <c r="B6" s="119" t="s">
        <v>197</v>
      </c>
      <c r="C6" s="151">
        <f>ハーフの試合時間計算!B3</f>
        <v>0.38194444444444442</v>
      </c>
      <c r="D6" s="152">
        <f>ハーフの試合時間計算!C7</f>
        <v>0.41666666666666669</v>
      </c>
      <c r="E6" s="123" t="str">
        <f>トーナメント表!F27</f>
        <v>神戸RCU</v>
      </c>
      <c r="F6" s="188"/>
      <c r="G6" s="189" t="s">
        <v>185</v>
      </c>
      <c r="H6" s="190"/>
      <c r="I6" s="124" t="str">
        <f>トーナメント表!J27</f>
        <v>伊丹RS</v>
      </c>
      <c r="J6" s="124" t="s">
        <v>322</v>
      </c>
      <c r="K6" s="125" t="s">
        <v>198</v>
      </c>
      <c r="L6" s="134"/>
      <c r="M6" s="153"/>
      <c r="N6" s="191"/>
      <c r="O6" s="126" t="str">
        <f>E8</f>
        <v>西宮JRC</v>
      </c>
      <c r="P6" s="127" t="str">
        <f>I8</f>
        <v>芦屋RS</v>
      </c>
      <c r="Q6" s="154">
        <f>S5</f>
        <v>0.41666666666666669</v>
      </c>
      <c r="R6" s="124" t="s">
        <v>196</v>
      </c>
      <c r="S6" s="155">
        <v>0.44791666666666669</v>
      </c>
    </row>
    <row r="7" spans="1:19" ht="35.450000000000003" customHeight="1" x14ac:dyDescent="0.1">
      <c r="A7" s="358"/>
      <c r="B7" s="192" t="s">
        <v>199</v>
      </c>
      <c r="C7" s="156">
        <f t="shared" ref="C7:C12" si="0">D6</f>
        <v>0.41666666666666669</v>
      </c>
      <c r="D7" s="193">
        <f>ハーフの試合時間計算!C8</f>
        <v>0.44791666666666669</v>
      </c>
      <c r="E7" s="259" t="str">
        <f>トーナメント表!AL27</f>
        <v>明石加古川RC</v>
      </c>
      <c r="F7" s="194"/>
      <c r="G7" s="146" t="s">
        <v>185</v>
      </c>
      <c r="H7" s="195"/>
      <c r="I7" s="124" t="str">
        <f>トーナメント表!AP27</f>
        <v>宝塚RS</v>
      </c>
      <c r="J7" s="128" t="s">
        <v>307</v>
      </c>
      <c r="K7" s="157" t="s">
        <v>198</v>
      </c>
      <c r="L7" s="134"/>
      <c r="M7" s="158"/>
      <c r="N7" s="196"/>
      <c r="O7" s="126" t="str">
        <f>E6</f>
        <v>神戸RCU</v>
      </c>
      <c r="P7" s="127" t="str">
        <f>I6</f>
        <v>伊丹RS</v>
      </c>
      <c r="Q7" s="154">
        <f>S6</f>
        <v>0.44791666666666669</v>
      </c>
      <c r="R7" s="124" t="s">
        <v>196</v>
      </c>
      <c r="S7" s="155">
        <v>0.47916666666666669</v>
      </c>
    </row>
    <row r="8" spans="1:19" ht="35.450000000000003" customHeight="1" x14ac:dyDescent="0.1">
      <c r="A8" s="358"/>
      <c r="B8" s="135" t="s">
        <v>200</v>
      </c>
      <c r="C8" s="156">
        <f t="shared" si="0"/>
        <v>0.44791666666666669</v>
      </c>
      <c r="D8" s="193">
        <f>ハーフの試合時間計算!C9</f>
        <v>0.47916666666666669</v>
      </c>
      <c r="E8" s="124" t="str">
        <f>トーナメント表!N27</f>
        <v>西宮JRC</v>
      </c>
      <c r="F8" s="129"/>
      <c r="G8" s="130" t="s">
        <v>185</v>
      </c>
      <c r="H8" s="131"/>
      <c r="I8" s="124" t="str">
        <f>トーナメント表!R27</f>
        <v>芦屋RS</v>
      </c>
      <c r="J8" s="124" t="s">
        <v>323</v>
      </c>
      <c r="K8" s="125"/>
      <c r="L8" s="134"/>
      <c r="M8" s="158"/>
      <c r="N8" s="196"/>
      <c r="O8" s="126" t="str">
        <f>E10</f>
        <v>兵庫県RS</v>
      </c>
      <c r="P8" s="127" t="str">
        <f>I10</f>
        <v>尼崎RS</v>
      </c>
      <c r="Q8" s="154">
        <f>S7</f>
        <v>0.47916666666666669</v>
      </c>
      <c r="R8" s="124" t="s">
        <v>196</v>
      </c>
      <c r="S8" s="155">
        <v>0.51041666666666663</v>
      </c>
    </row>
    <row r="9" spans="1:19" ht="35.450000000000003" customHeight="1" x14ac:dyDescent="0.1">
      <c r="A9" s="355" t="str">
        <f>リスト!O3</f>
        <v>日岡山公園グラウンド</v>
      </c>
      <c r="B9" s="135" t="s">
        <v>201</v>
      </c>
      <c r="C9" s="156">
        <f t="shared" si="0"/>
        <v>0.47916666666666669</v>
      </c>
      <c r="D9" s="193">
        <f>ハーフの試合時間計算!C10</f>
        <v>0.51041666666666674</v>
      </c>
      <c r="E9" s="124" t="str">
        <f>トーナメント表!AD27</f>
        <v>川西市RS</v>
      </c>
      <c r="F9" s="129"/>
      <c r="G9" s="130" t="s">
        <v>185</v>
      </c>
      <c r="H9" s="131"/>
      <c r="I9" s="124" t="str">
        <f>トーナメント表!AH27</f>
        <v>三田RCJ</v>
      </c>
      <c r="J9" s="132" t="s">
        <v>306</v>
      </c>
      <c r="K9" s="133" t="s">
        <v>198</v>
      </c>
      <c r="L9" s="134"/>
      <c r="M9" s="158"/>
      <c r="N9" s="196"/>
      <c r="O9" s="126" t="str">
        <f>E11</f>
        <v>西神戸RS</v>
      </c>
      <c r="P9" s="127" t="str">
        <f>I11</f>
        <v>芦屋RS</v>
      </c>
      <c r="Q9" s="154">
        <f>S8</f>
        <v>0.51041666666666663</v>
      </c>
      <c r="R9" s="124"/>
      <c r="S9" s="155">
        <v>0.54166666666666663</v>
      </c>
    </row>
    <row r="10" spans="1:19" ht="35.450000000000003" customHeight="1" x14ac:dyDescent="0.1">
      <c r="A10" s="355"/>
      <c r="B10" s="135" t="s">
        <v>202</v>
      </c>
      <c r="C10" s="156">
        <f t="shared" si="0"/>
        <v>0.51041666666666674</v>
      </c>
      <c r="D10" s="193">
        <f>ハーフの試合時間計算!C11</f>
        <v>0.54166666666666674</v>
      </c>
      <c r="E10" s="124" t="str">
        <f>トーナメント表!V27</f>
        <v>兵庫県RS</v>
      </c>
      <c r="F10" s="129"/>
      <c r="G10" s="130" t="s">
        <v>185</v>
      </c>
      <c r="H10" s="131"/>
      <c r="I10" s="124" t="str">
        <f>トーナメント表!Z27</f>
        <v>尼崎RS</v>
      </c>
      <c r="J10" s="135" t="s">
        <v>324</v>
      </c>
      <c r="K10" s="133"/>
      <c r="L10" s="134"/>
      <c r="M10" s="158"/>
      <c r="N10" s="196"/>
      <c r="O10" s="126"/>
      <c r="P10" s="127"/>
      <c r="Q10" s="154"/>
      <c r="R10" s="124"/>
      <c r="S10" s="155"/>
    </row>
    <row r="11" spans="1:19" ht="35.450000000000003" customHeight="1" x14ac:dyDescent="0.1">
      <c r="A11" s="355"/>
      <c r="B11" s="135" t="s">
        <v>203</v>
      </c>
      <c r="C11" s="156">
        <f t="shared" si="0"/>
        <v>0.54166666666666674</v>
      </c>
      <c r="D11" s="197">
        <f>ハーフの試合時間計算!C12</f>
        <v>0.57291666666666674</v>
      </c>
      <c r="E11" s="253" t="s">
        <v>417</v>
      </c>
      <c r="F11" s="188"/>
      <c r="G11" s="189" t="s">
        <v>185</v>
      </c>
      <c r="H11" s="190"/>
      <c r="I11" s="253" t="s">
        <v>418</v>
      </c>
      <c r="J11" s="132"/>
      <c r="K11" s="133"/>
      <c r="L11" s="134"/>
      <c r="M11" s="158"/>
      <c r="N11" s="196"/>
      <c r="O11" s="126"/>
      <c r="P11" s="127"/>
      <c r="Q11" s="154"/>
      <c r="R11" s="124"/>
      <c r="S11" s="155"/>
    </row>
    <row r="12" spans="1:19" ht="35.450000000000003" customHeight="1" thickBot="1" x14ac:dyDescent="0.15">
      <c r="A12" s="355"/>
      <c r="B12" s="135" t="s">
        <v>204</v>
      </c>
      <c r="C12" s="156">
        <f t="shared" si="0"/>
        <v>0.57291666666666674</v>
      </c>
      <c r="D12" s="197">
        <f>ハーフの試合時間計算!C13</f>
        <v>0.60416666666666674</v>
      </c>
      <c r="E12" s="253" t="s">
        <v>419</v>
      </c>
      <c r="F12" s="188"/>
      <c r="G12" s="189" t="s">
        <v>185</v>
      </c>
      <c r="H12" s="190"/>
      <c r="I12" s="260" t="s">
        <v>420</v>
      </c>
      <c r="J12" s="139"/>
      <c r="K12" s="198"/>
      <c r="L12" s="134"/>
      <c r="M12" s="158"/>
      <c r="N12" s="196"/>
      <c r="O12" s="136"/>
      <c r="P12" s="137"/>
      <c r="Q12" s="199"/>
      <c r="R12" s="200"/>
      <c r="S12" s="201"/>
    </row>
    <row r="13" spans="1:19" ht="35.450000000000003" customHeight="1" thickBot="1" x14ac:dyDescent="0.15">
      <c r="A13" s="356"/>
      <c r="B13" s="139" t="s">
        <v>205</v>
      </c>
      <c r="C13" s="202">
        <f>D12</f>
        <v>0.60416666666666674</v>
      </c>
      <c r="D13" s="203">
        <f>ハーフの試合時間計算!C14</f>
        <v>0.63541666666666674</v>
      </c>
      <c r="E13" s="204"/>
      <c r="F13" s="205"/>
      <c r="G13" s="189" t="s">
        <v>206</v>
      </c>
      <c r="H13" s="206"/>
      <c r="I13" s="124"/>
      <c r="J13" s="207"/>
      <c r="K13" s="208"/>
      <c r="L13" s="159"/>
      <c r="M13" s="209"/>
      <c r="N13" s="210"/>
      <c r="O13" s="121" t="str">
        <f>E15</f>
        <v>⑤負け</v>
      </c>
      <c r="P13" s="122" t="str">
        <f>I15</f>
        <v>④負け</v>
      </c>
      <c r="Q13" s="160">
        <v>0.38194444444444442</v>
      </c>
      <c r="R13" s="119" t="s">
        <v>196</v>
      </c>
      <c r="S13" s="187">
        <v>0.41666666666666669</v>
      </c>
    </row>
    <row r="14" spans="1:19" ht="35.450000000000003" customHeight="1" x14ac:dyDescent="0.1">
      <c r="A14" s="358">
        <f>リスト!J4</f>
        <v>45683</v>
      </c>
      <c r="B14" s="119" t="s">
        <v>197</v>
      </c>
      <c r="C14" s="151">
        <f>ハーフの試合時間計算!B3</f>
        <v>0.38194444444444442</v>
      </c>
      <c r="D14" s="152">
        <f>ハーフの試合時間計算!C7</f>
        <v>0.41666666666666669</v>
      </c>
      <c r="E14" s="123" t="str">
        <f>トーナメント表!G39</f>
        <v>①負け</v>
      </c>
      <c r="F14" s="142"/>
      <c r="G14" s="143" t="s">
        <v>185</v>
      </c>
      <c r="H14" s="144"/>
      <c r="I14" s="123" t="str">
        <f>トーナメント表!O39</f>
        <v>③負け</v>
      </c>
      <c r="J14" s="123" t="s">
        <v>309</v>
      </c>
      <c r="K14" s="138" t="s">
        <v>198</v>
      </c>
      <c r="L14" s="162"/>
      <c r="M14" s="153"/>
      <c r="N14" s="191"/>
      <c r="O14" s="126" t="str">
        <f>E16</f>
        <v>西神戸RS</v>
      </c>
      <c r="P14" s="127" t="str">
        <f>I16</f>
        <v>①勝ち</v>
      </c>
      <c r="Q14" s="154">
        <f>S13</f>
        <v>0.41666666666666669</v>
      </c>
      <c r="R14" s="124" t="s">
        <v>196</v>
      </c>
      <c r="S14" s="155">
        <v>0.44791666666666669</v>
      </c>
    </row>
    <row r="15" spans="1:19" ht="35.450000000000003" customHeight="1" x14ac:dyDescent="0.1">
      <c r="A15" s="358"/>
      <c r="B15" s="192" t="s">
        <v>199</v>
      </c>
      <c r="C15" s="156">
        <f t="shared" ref="C15:C20" si="1">D14</f>
        <v>0.41666666666666669</v>
      </c>
      <c r="D15" s="193">
        <f>ハーフの試合時間計算!C8</f>
        <v>0.44791666666666669</v>
      </c>
      <c r="E15" s="124" t="str">
        <f>トーナメント表!W39</f>
        <v>⑤負け</v>
      </c>
      <c r="F15" s="129"/>
      <c r="G15" s="130" t="s">
        <v>185</v>
      </c>
      <c r="H15" s="131"/>
      <c r="I15" s="124" t="str">
        <f>トーナメント表!AE39</f>
        <v>④負け</v>
      </c>
      <c r="J15" s="124" t="s">
        <v>310</v>
      </c>
      <c r="K15" s="125" t="s">
        <v>198</v>
      </c>
      <c r="L15" s="134"/>
      <c r="M15" s="158"/>
      <c r="N15" s="196"/>
      <c r="O15" s="126" t="str">
        <f>E14</f>
        <v>①負け</v>
      </c>
      <c r="P15" s="127" t="str">
        <f>I14</f>
        <v>③負け</v>
      </c>
      <c r="Q15" s="154">
        <f>S14</f>
        <v>0.44791666666666669</v>
      </c>
      <c r="R15" s="124" t="s">
        <v>196</v>
      </c>
      <c r="S15" s="155">
        <v>0.47916666666666669</v>
      </c>
    </row>
    <row r="16" spans="1:19" ht="35.450000000000003" customHeight="1" x14ac:dyDescent="0.1">
      <c r="A16" s="358"/>
      <c r="B16" s="135" t="s">
        <v>200</v>
      </c>
      <c r="C16" s="156">
        <f t="shared" si="1"/>
        <v>0.44791666666666669</v>
      </c>
      <c r="D16" s="193">
        <f>ハーフの試合時間計算!C9</f>
        <v>0.47916666666666669</v>
      </c>
      <c r="E16" s="124" t="str">
        <f>トーナメント表!B27</f>
        <v>西神戸RS</v>
      </c>
      <c r="F16" s="129"/>
      <c r="G16" s="130" t="s">
        <v>185</v>
      </c>
      <c r="H16" s="131"/>
      <c r="I16" s="124" t="str">
        <f>トーナメント表!I20</f>
        <v>①勝ち</v>
      </c>
      <c r="J16" s="124" t="s">
        <v>298</v>
      </c>
      <c r="K16" s="125"/>
      <c r="L16" s="134"/>
      <c r="M16" s="158"/>
      <c r="N16" s="196"/>
      <c r="O16" s="126" t="str">
        <f>E18</f>
        <v>④勝ち</v>
      </c>
      <c r="P16" s="127" t="str">
        <f>I18</f>
        <v>②勝ち</v>
      </c>
      <c r="Q16" s="154">
        <f>S15</f>
        <v>0.47916666666666669</v>
      </c>
      <c r="R16" s="124" t="s">
        <v>196</v>
      </c>
      <c r="S16" s="155">
        <v>0.51041666666666663</v>
      </c>
    </row>
    <row r="17" spans="1:19" ht="35.450000000000003" customHeight="1" x14ac:dyDescent="0.1">
      <c r="A17" s="355" t="str">
        <f>リスト!O4</f>
        <v>灘浜人工芝グラウンド</v>
      </c>
      <c r="B17" s="135" t="s">
        <v>201</v>
      </c>
      <c r="C17" s="156">
        <f t="shared" si="1"/>
        <v>0.47916666666666669</v>
      </c>
      <c r="D17" s="193">
        <f>ハーフの試合時間計算!C10</f>
        <v>0.51041666666666674</v>
      </c>
      <c r="E17" s="124" t="str">
        <f>トーナメント表!P20</f>
        <v>③勝ち</v>
      </c>
      <c r="F17" s="129"/>
      <c r="G17" s="130" t="s">
        <v>185</v>
      </c>
      <c r="H17" s="131"/>
      <c r="I17" s="124" t="str">
        <f>トーナメント表!Y20</f>
        <v>⑤勝ち</v>
      </c>
      <c r="J17" s="124" t="s">
        <v>299</v>
      </c>
      <c r="K17" s="125"/>
      <c r="L17" s="134"/>
      <c r="M17" s="158"/>
      <c r="N17" s="196"/>
      <c r="O17" s="126" t="str">
        <f>E19</f>
        <v>合同（阪神JRC・播州）</v>
      </c>
      <c r="P17" s="127" t="str">
        <f>I19</f>
        <v>姫路RS</v>
      </c>
      <c r="Q17" s="154">
        <f>S16</f>
        <v>0.51041666666666663</v>
      </c>
      <c r="R17" s="124" t="s">
        <v>196</v>
      </c>
      <c r="S17" s="155">
        <v>0.54166666666666663</v>
      </c>
    </row>
    <row r="18" spans="1:19" ht="35.450000000000003" customHeight="1" x14ac:dyDescent="0.1">
      <c r="A18" s="355"/>
      <c r="B18" s="135" t="s">
        <v>202</v>
      </c>
      <c r="C18" s="156">
        <f t="shared" si="1"/>
        <v>0.51041666666666674</v>
      </c>
      <c r="D18" s="193">
        <f>ハーフの試合時間計算!C11</f>
        <v>0.54166666666666674</v>
      </c>
      <c r="E18" s="139" t="str">
        <f>トーナメント表!AF20</f>
        <v>④勝ち</v>
      </c>
      <c r="F18" s="140"/>
      <c r="G18" s="211" t="s">
        <v>185</v>
      </c>
      <c r="H18" s="141"/>
      <c r="I18" s="124" t="str">
        <f>トーナメント表!AO19</f>
        <v>②勝ち</v>
      </c>
      <c r="J18" s="124" t="s">
        <v>301</v>
      </c>
      <c r="K18" s="125" t="s">
        <v>198</v>
      </c>
      <c r="L18" s="212"/>
      <c r="M18" s="158"/>
      <c r="N18" s="196"/>
      <c r="O18" s="126"/>
      <c r="P18" s="127"/>
      <c r="Q18" s="154"/>
      <c r="R18" s="124"/>
      <c r="S18" s="155"/>
    </row>
    <row r="19" spans="1:19" ht="35.450000000000003" customHeight="1" x14ac:dyDescent="0.1">
      <c r="A19" s="355"/>
      <c r="B19" s="135" t="s">
        <v>203</v>
      </c>
      <c r="C19" s="156">
        <f t="shared" si="1"/>
        <v>0.54166666666666674</v>
      </c>
      <c r="D19" s="197">
        <f>ハーフの試合時間計算!C12</f>
        <v>0.57291666666666674</v>
      </c>
      <c r="E19" s="124" t="str">
        <f>トーナメント表!AT27</f>
        <v>合同（阪神JRC・播州）</v>
      </c>
      <c r="F19" s="129"/>
      <c r="G19" s="130" t="s">
        <v>185</v>
      </c>
      <c r="H19" s="131"/>
      <c r="I19" s="124" t="str">
        <f>トーナメント表!AX27</f>
        <v>姫路RS</v>
      </c>
      <c r="J19" s="124" t="s">
        <v>302</v>
      </c>
      <c r="K19" s="125"/>
      <c r="L19" s="212"/>
      <c r="M19" s="158"/>
      <c r="N19" s="196"/>
      <c r="O19" s="126"/>
      <c r="P19" s="127"/>
      <c r="Q19" s="154"/>
      <c r="R19" s="124"/>
      <c r="S19" s="155"/>
    </row>
    <row r="20" spans="1:19" ht="35.450000000000003" customHeight="1" thickBot="1" x14ac:dyDescent="0.15">
      <c r="A20" s="355"/>
      <c r="B20" s="135" t="s">
        <v>204</v>
      </c>
      <c r="C20" s="156">
        <f t="shared" si="1"/>
        <v>0.57291666666666674</v>
      </c>
      <c r="D20" s="197">
        <f>ハーフの試合時間計算!C13</f>
        <v>0.60416666666666674</v>
      </c>
      <c r="E20" s="255" t="s">
        <v>393</v>
      </c>
      <c r="F20" s="188"/>
      <c r="G20" s="189" t="s">
        <v>185</v>
      </c>
      <c r="H20" s="131"/>
      <c r="I20" s="254" t="s">
        <v>393</v>
      </c>
      <c r="J20" s="135"/>
      <c r="K20" s="125"/>
      <c r="L20" s="212"/>
      <c r="M20" s="158"/>
      <c r="N20" s="196"/>
      <c r="O20" s="136"/>
      <c r="P20" s="137"/>
      <c r="Q20" s="163"/>
      <c r="R20" s="164"/>
      <c r="S20" s="165"/>
    </row>
    <row r="21" spans="1:19" ht="35.450000000000003" customHeight="1" thickBot="1" x14ac:dyDescent="0.15">
      <c r="A21" s="355"/>
      <c r="B21" s="139" t="s">
        <v>205</v>
      </c>
      <c r="C21" s="202">
        <f>D20</f>
        <v>0.60416666666666674</v>
      </c>
      <c r="D21" s="203">
        <f>ハーフの試合時間計算!C14</f>
        <v>0.63541666666666674</v>
      </c>
      <c r="E21" s="213"/>
      <c r="F21" s="205"/>
      <c r="G21" s="189" t="s">
        <v>206</v>
      </c>
      <c r="H21" s="214"/>
      <c r="I21" s="120"/>
      <c r="J21" s="207"/>
      <c r="K21" s="215"/>
      <c r="L21" s="212"/>
      <c r="M21" s="158"/>
      <c r="N21" s="216"/>
      <c r="O21" s="121" t="str">
        <f>E23</f>
        <v>⑧負け</v>
      </c>
      <c r="P21" s="122" t="str">
        <f>I23</f>
        <v>⑨負け</v>
      </c>
      <c r="Q21" s="160">
        <v>0.38194444444444442</v>
      </c>
      <c r="R21" s="119" t="s">
        <v>196</v>
      </c>
      <c r="S21" s="161">
        <v>0.41666666666666669</v>
      </c>
    </row>
    <row r="22" spans="1:19" ht="35.450000000000003" customHeight="1" x14ac:dyDescent="0.1">
      <c r="A22" s="357">
        <f>リスト!J5</f>
        <v>45690</v>
      </c>
      <c r="B22" s="119" t="s">
        <v>197</v>
      </c>
      <c r="C22" s="151">
        <v>0.38194444444444448</v>
      </c>
      <c r="D22" s="152">
        <f>ハーフの試合時間計算!C7</f>
        <v>0.41666666666666669</v>
      </c>
      <c r="E22" s="123" t="str">
        <f>トーナメント表!AI46</f>
        <v>⑥負け</v>
      </c>
      <c r="F22" s="142"/>
      <c r="G22" s="143" t="s">
        <v>185</v>
      </c>
      <c r="H22" s="144"/>
      <c r="I22" s="123" t="str">
        <f>トーナメント表!AI50</f>
        <v>⑦負け</v>
      </c>
      <c r="J22" s="123" t="s">
        <v>291</v>
      </c>
      <c r="K22" s="138" t="s">
        <v>198</v>
      </c>
      <c r="L22" s="162"/>
      <c r="M22" s="217"/>
      <c r="N22" s="218"/>
      <c r="O22" s="126" t="str">
        <f>E24</f>
        <v>⑩負け</v>
      </c>
      <c r="P22" s="127" t="str">
        <f>I24</f>
        <v>⑪負け</v>
      </c>
      <c r="Q22" s="154">
        <v>0.41666666666666669</v>
      </c>
      <c r="R22" s="124" t="s">
        <v>196</v>
      </c>
      <c r="S22" s="155">
        <v>0.4513888888888889</v>
      </c>
    </row>
    <row r="23" spans="1:19" ht="35.450000000000003" customHeight="1" x14ac:dyDescent="0.1">
      <c r="A23" s="358"/>
      <c r="B23" s="135" t="s">
        <v>199</v>
      </c>
      <c r="C23" s="156">
        <f t="shared" ref="C23:C28" si="2">D22</f>
        <v>0.41666666666666669</v>
      </c>
      <c r="D23" s="156">
        <f>ハーフの試合時間計算!C8</f>
        <v>0.44791666666666669</v>
      </c>
      <c r="E23" s="248" t="str">
        <f>トーナメント表!I22</f>
        <v>⑧負け</v>
      </c>
      <c r="F23" s="129"/>
      <c r="G23" s="130" t="s">
        <v>185</v>
      </c>
      <c r="H23" s="131"/>
      <c r="I23" s="124" t="str">
        <f>トーナメント表!P22</f>
        <v>⑨負け</v>
      </c>
      <c r="J23" s="124" t="s">
        <v>292</v>
      </c>
      <c r="K23" s="125" t="s">
        <v>198</v>
      </c>
      <c r="L23" s="134"/>
      <c r="M23" s="219"/>
      <c r="N23" s="220"/>
      <c r="O23" s="126" t="str">
        <f>E22</f>
        <v>⑥負け</v>
      </c>
      <c r="P23" s="127" t="str">
        <f>I22</f>
        <v>⑦負け</v>
      </c>
      <c r="Q23" s="154">
        <f>S22</f>
        <v>0.4513888888888889</v>
      </c>
      <c r="R23" s="124" t="s">
        <v>196</v>
      </c>
      <c r="S23" s="155">
        <v>0.48611111111111099</v>
      </c>
    </row>
    <row r="24" spans="1:19" ht="35.450000000000003" customHeight="1" x14ac:dyDescent="0.1">
      <c r="A24" s="358"/>
      <c r="B24" s="135" t="s">
        <v>200</v>
      </c>
      <c r="C24" s="156">
        <f t="shared" si="2"/>
        <v>0.44791666666666669</v>
      </c>
      <c r="D24" s="156">
        <f>ハーフの試合時間計算!C9</f>
        <v>0.47916666666666669</v>
      </c>
      <c r="E24" s="124" t="str">
        <f>トーナメント表!AO22</f>
        <v>⑩負け</v>
      </c>
      <c r="F24" s="129"/>
      <c r="G24" s="130" t="s">
        <v>185</v>
      </c>
      <c r="H24" s="131"/>
      <c r="I24" s="248" t="str">
        <f>トーナメント表!AT22</f>
        <v>⑪負け</v>
      </c>
      <c r="J24" s="124" t="s">
        <v>296</v>
      </c>
      <c r="K24" s="125"/>
      <c r="L24" s="134"/>
      <c r="M24" s="219"/>
      <c r="N24" s="220"/>
      <c r="O24" s="126" t="str">
        <f>E26</f>
        <v>⑩勝ち</v>
      </c>
      <c r="P24" s="127" t="str">
        <f>I26</f>
        <v>⑪勝ち</v>
      </c>
      <c r="Q24" s="154">
        <f>S23</f>
        <v>0.48611111111111099</v>
      </c>
      <c r="R24" s="124" t="s">
        <v>196</v>
      </c>
      <c r="S24" s="155">
        <v>0.52083333333333404</v>
      </c>
    </row>
    <row r="25" spans="1:19" ht="35.450000000000003" customHeight="1" x14ac:dyDescent="0.1">
      <c r="A25" s="355" t="str">
        <f>リスト!O5</f>
        <v>灘浜人工芝グラウンド</v>
      </c>
      <c r="B25" s="135" t="s">
        <v>201</v>
      </c>
      <c r="C25" s="156">
        <f t="shared" si="2"/>
        <v>0.47916666666666669</v>
      </c>
      <c r="D25" s="156">
        <f>ハーフの試合時間計算!C10</f>
        <v>0.51041666666666674</v>
      </c>
      <c r="E25" s="124" t="str">
        <f>トーナメント表!E12</f>
        <v>⑧勝ち</v>
      </c>
      <c r="F25" s="129"/>
      <c r="G25" s="130" t="s">
        <v>185</v>
      </c>
      <c r="H25" s="131"/>
      <c r="I25" s="124" t="str">
        <f>トーナメント表!U12</f>
        <v>⑨勝ち</v>
      </c>
      <c r="J25" s="124" t="s">
        <v>297</v>
      </c>
      <c r="K25" s="215" t="s">
        <v>198</v>
      </c>
      <c r="L25" s="134"/>
      <c r="M25" s="219"/>
      <c r="N25" s="220"/>
      <c r="O25" s="126"/>
      <c r="P25" s="127"/>
      <c r="Q25" s="154">
        <f>S24</f>
        <v>0.52083333333333404</v>
      </c>
      <c r="R25" s="124" t="s">
        <v>196</v>
      </c>
      <c r="S25" s="155">
        <v>0.55555555555555602</v>
      </c>
    </row>
    <row r="26" spans="1:19" ht="35.450000000000003" customHeight="1" x14ac:dyDescent="0.1">
      <c r="A26" s="355"/>
      <c r="B26" s="135" t="s">
        <v>202</v>
      </c>
      <c r="C26" s="156">
        <f t="shared" si="2"/>
        <v>0.51041666666666674</v>
      </c>
      <c r="D26" s="156">
        <f>ハーフの試合時間計算!C11</f>
        <v>0.54166666666666674</v>
      </c>
      <c r="E26" s="139" t="str">
        <f>トーナメント表!AJ12</f>
        <v>⑩勝ち</v>
      </c>
      <c r="F26" s="140"/>
      <c r="G26" s="211" t="s">
        <v>185</v>
      </c>
      <c r="H26" s="141"/>
      <c r="I26" s="124" t="str">
        <f>トーナメント表!AW12</f>
        <v>⑪勝ち</v>
      </c>
      <c r="J26" s="124" t="s">
        <v>313</v>
      </c>
      <c r="K26" s="215"/>
      <c r="L26" s="134"/>
      <c r="M26" s="219"/>
      <c r="N26" s="220"/>
      <c r="O26" s="126"/>
      <c r="P26" s="127"/>
      <c r="Q26" s="154"/>
      <c r="R26" s="124"/>
      <c r="S26" s="155"/>
    </row>
    <row r="27" spans="1:19" ht="35.450000000000003" customHeight="1" x14ac:dyDescent="0.1">
      <c r="A27" s="355"/>
      <c r="B27" s="135" t="s">
        <v>203</v>
      </c>
      <c r="C27" s="156">
        <f t="shared" si="2"/>
        <v>0.54166666666666674</v>
      </c>
      <c r="D27" s="156">
        <f>ハーフの試合時間計算!C12</f>
        <v>0.57291666666666674</v>
      </c>
      <c r="E27" s="253" t="s">
        <v>359</v>
      </c>
      <c r="F27" s="129"/>
      <c r="G27" s="130" t="s">
        <v>185</v>
      </c>
      <c r="H27" s="131"/>
      <c r="I27" s="253" t="s">
        <v>394</v>
      </c>
      <c r="J27" s="124"/>
      <c r="K27" s="215"/>
      <c r="L27" s="134"/>
      <c r="M27" s="219"/>
      <c r="N27" s="220"/>
      <c r="O27" s="126"/>
      <c r="P27" s="127"/>
      <c r="Q27" s="154"/>
      <c r="R27" s="124"/>
      <c r="S27" s="155"/>
    </row>
    <row r="28" spans="1:19" ht="35.450000000000003" customHeight="1" thickBot="1" x14ac:dyDescent="0.15">
      <c r="A28" s="355"/>
      <c r="B28" s="135" t="s">
        <v>204</v>
      </c>
      <c r="C28" s="156">
        <f t="shared" si="2"/>
        <v>0.57291666666666674</v>
      </c>
      <c r="D28" s="156">
        <f>ハーフの試合時間計算!C13</f>
        <v>0.60416666666666674</v>
      </c>
      <c r="E28" s="253" t="s">
        <v>421</v>
      </c>
      <c r="F28" s="188"/>
      <c r="G28" s="189" t="s">
        <v>185</v>
      </c>
      <c r="H28" s="131"/>
      <c r="I28" s="253" t="s">
        <v>359</v>
      </c>
      <c r="J28" s="135"/>
      <c r="K28" s="215"/>
      <c r="L28" s="134"/>
      <c r="M28" s="221"/>
      <c r="N28" s="222"/>
      <c r="O28" s="136"/>
      <c r="P28" s="137"/>
      <c r="Q28" s="163"/>
      <c r="R28" s="164"/>
      <c r="S28" s="165"/>
    </row>
    <row r="29" spans="1:19" ht="35.450000000000003" customHeight="1" thickBot="1" x14ac:dyDescent="0.15">
      <c r="A29" s="356"/>
      <c r="B29" s="139" t="s">
        <v>205</v>
      </c>
      <c r="C29" s="202">
        <f>D28</f>
        <v>0.60416666666666674</v>
      </c>
      <c r="D29" s="202">
        <f>ハーフの試合時間計算!C14</f>
        <v>0.63541666666666674</v>
      </c>
      <c r="E29" s="213"/>
      <c r="F29" s="205"/>
      <c r="G29" s="189" t="s">
        <v>206</v>
      </c>
      <c r="H29" s="214"/>
      <c r="I29" s="120"/>
      <c r="J29" s="207"/>
      <c r="K29" s="223"/>
      <c r="L29" s="159"/>
      <c r="M29" s="224"/>
      <c r="N29" s="210"/>
      <c r="O29" s="121" t="str">
        <f>E31</f>
        <v>⑥勝ち</v>
      </c>
      <c r="P29" s="122" t="str">
        <f>I31</f>
        <v>⑦勝ち</v>
      </c>
      <c r="Q29" s="160">
        <v>0.40277777777777779</v>
      </c>
      <c r="R29" s="119" t="s">
        <v>196</v>
      </c>
      <c r="S29" s="187">
        <v>0.4375</v>
      </c>
    </row>
    <row r="30" spans="1:19" ht="35.450000000000003" customHeight="1" x14ac:dyDescent="0.1">
      <c r="A30" s="357">
        <f>リスト!J6</f>
        <v>45697</v>
      </c>
      <c r="B30" s="119" t="s">
        <v>197</v>
      </c>
      <c r="C30" s="151">
        <v>0.40277777777777779</v>
      </c>
      <c r="D30" s="152">
        <f>ハーフの試合時間計算!D32</f>
        <v>0.4375</v>
      </c>
      <c r="E30" s="123" t="str">
        <f>トーナメント表!AI42</f>
        <v>②負け</v>
      </c>
      <c r="F30" s="142"/>
      <c r="G30" s="143" t="s">
        <v>185</v>
      </c>
      <c r="H30" s="144"/>
      <c r="I30" s="123" t="str">
        <f>トーナメント表!AW49</f>
        <v>⑫勝ち</v>
      </c>
      <c r="J30" s="123" t="s">
        <v>311</v>
      </c>
      <c r="K30" s="138" t="s">
        <v>198</v>
      </c>
      <c r="L30" s="162"/>
      <c r="M30" s="153"/>
      <c r="N30" s="145"/>
      <c r="O30" s="126" t="str">
        <f>E32</f>
        <v>⑬負け</v>
      </c>
      <c r="P30" s="127" t="str">
        <f>I32</f>
        <v>⑭負け</v>
      </c>
      <c r="Q30" s="154">
        <v>0.41666666666666669</v>
      </c>
      <c r="R30" s="124" t="s">
        <v>196</v>
      </c>
      <c r="S30" s="155">
        <v>0.46875</v>
      </c>
    </row>
    <row r="31" spans="1:19" ht="35.450000000000003" customHeight="1" x14ac:dyDescent="0.1">
      <c r="A31" s="358"/>
      <c r="B31" s="135" t="s">
        <v>199</v>
      </c>
      <c r="C31" s="156">
        <f t="shared" ref="C31:C36" si="3">D30</f>
        <v>0.4375</v>
      </c>
      <c r="D31" s="156">
        <f>ハーフの試合時間計算!D33</f>
        <v>0.46875</v>
      </c>
      <c r="E31" s="124" t="str">
        <f>トーナメント表!L49</f>
        <v>⑥勝ち</v>
      </c>
      <c r="F31" s="129"/>
      <c r="G31" s="146" t="s">
        <v>185</v>
      </c>
      <c r="H31" s="131"/>
      <c r="I31" s="124" t="str">
        <f>トーナメント表!AC49</f>
        <v>⑦勝ち</v>
      </c>
      <c r="J31" s="124" t="s">
        <v>312</v>
      </c>
      <c r="K31" s="125" t="s">
        <v>198</v>
      </c>
      <c r="L31" s="134"/>
      <c r="M31" s="158"/>
      <c r="N31" s="147"/>
      <c r="O31" s="126" t="str">
        <f>E30</f>
        <v>②負け</v>
      </c>
      <c r="P31" s="127" t="str">
        <f>I30</f>
        <v>⑫勝ち</v>
      </c>
      <c r="Q31" s="154">
        <f>S30</f>
        <v>0.46875</v>
      </c>
      <c r="R31" s="124" t="s">
        <v>196</v>
      </c>
      <c r="S31" s="155">
        <v>0.5</v>
      </c>
    </row>
    <row r="32" spans="1:19" ht="35.450000000000003" customHeight="1" x14ac:dyDescent="0.1">
      <c r="A32" s="358"/>
      <c r="B32" s="135" t="s">
        <v>200</v>
      </c>
      <c r="C32" s="156">
        <f t="shared" si="3"/>
        <v>0.46875</v>
      </c>
      <c r="D32" s="156">
        <f>ハーフの試合時間計算!D34</f>
        <v>0.5</v>
      </c>
      <c r="E32" s="124" t="str">
        <f>トーナメント表!Z21</f>
        <v>⑬負け</v>
      </c>
      <c r="F32" s="129"/>
      <c r="G32" s="146" t="s">
        <v>185</v>
      </c>
      <c r="H32" s="131"/>
      <c r="I32" s="124" t="str">
        <f>トーナメント表!AE21</f>
        <v>⑭負け</v>
      </c>
      <c r="J32" s="124" t="s">
        <v>300</v>
      </c>
      <c r="K32" s="125"/>
      <c r="L32" s="134"/>
      <c r="M32" s="158"/>
      <c r="N32" s="147"/>
      <c r="O32" s="126" t="str">
        <f>E34</f>
        <v>⑮負け</v>
      </c>
      <c r="P32" s="127" t="str">
        <f>I34</f>
        <v>⑯負け</v>
      </c>
      <c r="Q32" s="154">
        <f>S31</f>
        <v>0.5</v>
      </c>
      <c r="R32" s="124" t="s">
        <v>196</v>
      </c>
      <c r="S32" s="155">
        <v>0.53125</v>
      </c>
    </row>
    <row r="33" spans="1:19" ht="35.450000000000003" customHeight="1" x14ac:dyDescent="0.1">
      <c r="A33" s="355" t="str">
        <f>リスト!O6</f>
        <v>宝塚花屋敷グランド</v>
      </c>
      <c r="B33" s="135" t="s">
        <v>201</v>
      </c>
      <c r="C33" s="156">
        <f t="shared" si="3"/>
        <v>0.5</v>
      </c>
      <c r="D33" s="156">
        <f>ハーフの試合時間計算!D35</f>
        <v>0.53125</v>
      </c>
      <c r="E33" s="124" t="str">
        <f>トーナメント表!Z19</f>
        <v>⑬勝ち</v>
      </c>
      <c r="F33" s="129"/>
      <c r="G33" s="130" t="s">
        <v>185</v>
      </c>
      <c r="H33" s="131"/>
      <c r="I33" s="124" t="str">
        <f>トーナメント表!AE19</f>
        <v>⑭勝ち</v>
      </c>
      <c r="J33" s="132" t="s">
        <v>295</v>
      </c>
      <c r="K33" s="133"/>
      <c r="L33" s="159"/>
      <c r="M33" s="158"/>
      <c r="N33" s="147"/>
      <c r="O33" s="126" t="str">
        <f>E35</f>
        <v>⑮勝ち</v>
      </c>
      <c r="P33" s="127" t="str">
        <f>I35</f>
        <v>⑯勝ち</v>
      </c>
      <c r="Q33" s="154">
        <f>S32</f>
        <v>0.53125</v>
      </c>
      <c r="R33" s="124" t="s">
        <v>196</v>
      </c>
      <c r="S33" s="155">
        <v>0.5625</v>
      </c>
    </row>
    <row r="34" spans="1:19" ht="35.450000000000003" customHeight="1" x14ac:dyDescent="0.1">
      <c r="A34" s="355"/>
      <c r="B34" s="135" t="s">
        <v>202</v>
      </c>
      <c r="C34" s="156">
        <f t="shared" si="3"/>
        <v>0.53125</v>
      </c>
      <c r="D34" s="156">
        <f>ハーフの試合時間計算!D36</f>
        <v>0.5625</v>
      </c>
      <c r="E34" s="251" t="str">
        <f>トーナメント表!U15</f>
        <v>⑮負け</v>
      </c>
      <c r="F34" s="140"/>
      <c r="G34" s="130" t="s">
        <v>185</v>
      </c>
      <c r="H34" s="141"/>
      <c r="I34" s="252" t="str">
        <f>トーナメント表!AJ15</f>
        <v>⑯負け</v>
      </c>
      <c r="J34" s="128" t="s">
        <v>294</v>
      </c>
      <c r="K34" s="157" t="s">
        <v>198</v>
      </c>
      <c r="L34" s="134"/>
      <c r="M34" s="158"/>
      <c r="N34" s="147"/>
      <c r="O34" s="126"/>
      <c r="P34" s="127"/>
      <c r="Q34" s="154"/>
      <c r="R34" s="124"/>
      <c r="S34" s="155"/>
    </row>
    <row r="35" spans="1:19" ht="35.450000000000003" customHeight="1" x14ac:dyDescent="0.1">
      <c r="A35" s="355"/>
      <c r="B35" s="135" t="s">
        <v>203</v>
      </c>
      <c r="C35" s="156">
        <f t="shared" si="3"/>
        <v>0.5625</v>
      </c>
      <c r="D35" s="156">
        <f>ハーフの試合時間計算!D37</f>
        <v>0.59375</v>
      </c>
      <c r="E35" s="124" t="str">
        <f>トーナメント表!L7</f>
        <v>⑮勝ち</v>
      </c>
      <c r="F35" s="129"/>
      <c r="G35" s="130" t="s">
        <v>185</v>
      </c>
      <c r="H35" s="131"/>
      <c r="I35" s="124" t="str">
        <f>トーナメント表!AQ7</f>
        <v>⑯勝ち</v>
      </c>
      <c r="J35" s="128" t="s">
        <v>287</v>
      </c>
      <c r="K35" s="157"/>
      <c r="L35" s="134"/>
      <c r="M35" s="158"/>
      <c r="N35" s="147"/>
      <c r="O35" s="126"/>
      <c r="P35" s="127"/>
      <c r="Q35" s="154"/>
      <c r="R35" s="124"/>
      <c r="S35" s="155"/>
    </row>
    <row r="36" spans="1:19" ht="35.450000000000003" customHeight="1" thickBot="1" x14ac:dyDescent="0.15">
      <c r="A36" s="355"/>
      <c r="B36" s="135" t="s">
        <v>204</v>
      </c>
      <c r="C36" s="156">
        <f t="shared" si="3"/>
        <v>0.59375</v>
      </c>
      <c r="D36" s="166">
        <f>ハーフの試合時間計算!D38</f>
        <v>0.625</v>
      </c>
      <c r="E36" s="132"/>
      <c r="F36" s="188"/>
      <c r="G36" s="130" t="s">
        <v>185</v>
      </c>
      <c r="H36" s="131"/>
      <c r="I36" s="124"/>
      <c r="J36" s="135"/>
      <c r="K36" s="157"/>
      <c r="L36" s="134"/>
      <c r="M36" s="158"/>
      <c r="N36" s="147"/>
      <c r="O36" s="136"/>
      <c r="P36" s="137"/>
      <c r="Q36" s="163"/>
      <c r="R36" s="164"/>
      <c r="S36" s="165"/>
    </row>
    <row r="37" spans="1:19" ht="35.450000000000003" customHeight="1" thickBot="1" x14ac:dyDescent="0.15">
      <c r="A37" s="356"/>
      <c r="B37" s="120" t="s">
        <v>205</v>
      </c>
      <c r="C37" s="167">
        <f>D36</f>
        <v>0.625</v>
      </c>
      <c r="D37" s="168">
        <f>ハーフの試合時間計算!D39</f>
        <v>0.65625</v>
      </c>
      <c r="E37" s="213"/>
      <c r="F37" s="205"/>
      <c r="G37" s="225" t="s">
        <v>206</v>
      </c>
      <c r="H37" s="214"/>
      <c r="I37" s="120"/>
      <c r="J37" s="183"/>
      <c r="K37" s="169"/>
      <c r="L37" s="170"/>
      <c r="M37" s="171"/>
      <c r="N37" s="148"/>
      <c r="O37" s="172"/>
      <c r="P37" s="172"/>
      <c r="Q37" s="172"/>
      <c r="R37" s="172"/>
      <c r="S37" s="172"/>
    </row>
    <row r="38" spans="1:19" ht="35.450000000000003" customHeight="1" x14ac:dyDescent="0.1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</row>
    <row r="39" spans="1:19" ht="35.450000000000003" customHeight="1" x14ac:dyDescent="0.1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</row>
    <row r="40" spans="1:19" ht="35.450000000000003" customHeight="1" x14ac:dyDescent="0.1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</row>
    <row r="41" spans="1:19" ht="35.450000000000003" customHeight="1" x14ac:dyDescent="0.1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</row>
    <row r="42" spans="1:19" ht="35.450000000000003" customHeight="1" x14ac:dyDescent="0.1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</row>
    <row r="43" spans="1:19" ht="35.450000000000003" customHeight="1" x14ac:dyDescent="0.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</row>
    <row r="44" spans="1:19" ht="35.450000000000003" customHeight="1" x14ac:dyDescent="0.1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</row>
    <row r="45" spans="1:19" ht="35.450000000000003" customHeight="1" x14ac:dyDescent="0.1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</row>
    <row r="46" spans="1:19" ht="35.450000000000003" hidden="1" customHeight="1" outlineLevel="1" x14ac:dyDescent="0.1">
      <c r="G46" s="149"/>
    </row>
    <row r="47" spans="1:19" ht="35.450000000000003" customHeight="1" collapsed="1" x14ac:dyDescent="0.1"/>
    <row r="55" spans="5:12" ht="35.450000000000003" customHeight="1" x14ac:dyDescent="0.1">
      <c r="E55" s="173"/>
      <c r="F55" s="173"/>
      <c r="G55" s="174"/>
      <c r="H55" s="173"/>
      <c r="I55" s="173"/>
      <c r="J55" s="173"/>
      <c r="K55" s="173"/>
      <c r="L55" s="173"/>
    </row>
  </sheetData>
  <mergeCells count="22">
    <mergeCell ref="A25:A29"/>
    <mergeCell ref="A30:A32"/>
    <mergeCell ref="A33:A37"/>
    <mergeCell ref="J4:J5"/>
    <mergeCell ref="A6:A8"/>
    <mergeCell ref="A9:A13"/>
    <mergeCell ref="A14:A16"/>
    <mergeCell ref="A17:A21"/>
    <mergeCell ref="A22:A24"/>
    <mergeCell ref="A1:N2"/>
    <mergeCell ref="O1:P1"/>
    <mergeCell ref="E3:N3"/>
    <mergeCell ref="O3:P4"/>
    <mergeCell ref="Q3:S4"/>
    <mergeCell ref="A4:A5"/>
    <mergeCell ref="B4:B5"/>
    <mergeCell ref="C4:C5"/>
    <mergeCell ref="D4:D5"/>
    <mergeCell ref="E4:I5"/>
    <mergeCell ref="K4:K5"/>
    <mergeCell ref="L4:L5"/>
    <mergeCell ref="M4:N5"/>
  </mergeCells>
  <phoneticPr fontId="2"/>
  <conditionalFormatting sqref="I30:J35">
    <cfRule type="cellIs" dxfId="0" priority="1" stopIfTrue="1" operator="equal">
      <formula>""</formula>
    </cfRule>
  </conditionalFormatting>
  <printOptions horizontalCentered="1"/>
  <pageMargins left="0.35433070866141736" right="0.35433070866141736" top="0.19685039370078741" bottom="0.11811023622047245" header="0.35433070866141736" footer="0.11811023622047245"/>
  <pageSetup paperSize="9" scale="63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0881-0990-43D8-9CBD-62C7FDE97C69}">
  <dimension ref="B1:M50"/>
  <sheetViews>
    <sheetView view="pageBreakPreview" zoomScale="40" zoomScaleNormal="100" zoomScaleSheetLayoutView="40" workbookViewId="0">
      <selection activeCell="E21" sqref="E21:M23"/>
    </sheetView>
  </sheetViews>
  <sheetFormatPr defaultColWidth="8.99609375" defaultRowHeight="15" customHeight="1" x14ac:dyDescent="0.1"/>
  <cols>
    <col min="1" max="14" width="6.54296875" style="46" customWidth="1"/>
    <col min="15" max="16384" width="8.99609375" style="46"/>
  </cols>
  <sheetData>
    <row r="1" spans="2:13" ht="15" customHeight="1" thickBot="1" x14ac:dyDescent="0.15"/>
    <row r="2" spans="2:13" ht="15" customHeight="1" x14ac:dyDescent="0.1">
      <c r="B2" s="359" t="s">
        <v>186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1"/>
    </row>
    <row r="3" spans="2:13" ht="15" customHeight="1" x14ac:dyDescent="0.1">
      <c r="B3" s="362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4"/>
    </row>
    <row r="4" spans="2:13" ht="15" customHeight="1" x14ac:dyDescent="0.1">
      <c r="B4" s="362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4"/>
    </row>
    <row r="5" spans="2:13" ht="15" customHeight="1" thickBot="1" x14ac:dyDescent="0.15">
      <c r="B5" s="362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</row>
    <row r="6" spans="2:13" ht="15" customHeight="1" x14ac:dyDescent="0.1">
      <c r="B6" s="369">
        <v>1</v>
      </c>
      <c r="C6" s="370"/>
      <c r="D6" s="370"/>
      <c r="E6" s="371"/>
      <c r="F6" s="371"/>
      <c r="G6" s="371"/>
      <c r="H6" s="371"/>
      <c r="I6" s="371"/>
      <c r="J6" s="371"/>
      <c r="K6" s="371"/>
      <c r="L6" s="371"/>
      <c r="M6" s="372"/>
    </row>
    <row r="7" spans="2:13" ht="15" customHeight="1" x14ac:dyDescent="0.1">
      <c r="B7" s="365"/>
      <c r="C7" s="366"/>
      <c r="D7" s="366"/>
      <c r="E7" s="367"/>
      <c r="F7" s="367"/>
      <c r="G7" s="367"/>
      <c r="H7" s="367"/>
      <c r="I7" s="367"/>
      <c r="J7" s="367"/>
      <c r="K7" s="367"/>
      <c r="L7" s="367"/>
      <c r="M7" s="368"/>
    </row>
    <row r="8" spans="2:13" ht="15" customHeight="1" x14ac:dyDescent="0.1">
      <c r="B8" s="365"/>
      <c r="C8" s="366"/>
      <c r="D8" s="366"/>
      <c r="E8" s="367"/>
      <c r="F8" s="367"/>
      <c r="G8" s="367"/>
      <c r="H8" s="367"/>
      <c r="I8" s="367"/>
      <c r="J8" s="367"/>
      <c r="K8" s="367"/>
      <c r="L8" s="367"/>
      <c r="M8" s="368"/>
    </row>
    <row r="9" spans="2:13" ht="15" customHeight="1" x14ac:dyDescent="0.1">
      <c r="B9" s="365">
        <v>2</v>
      </c>
      <c r="C9" s="366"/>
      <c r="D9" s="366"/>
      <c r="E9" s="367"/>
      <c r="F9" s="367"/>
      <c r="G9" s="367"/>
      <c r="H9" s="367"/>
      <c r="I9" s="367"/>
      <c r="J9" s="367"/>
      <c r="K9" s="367"/>
      <c r="L9" s="367"/>
      <c r="M9" s="368"/>
    </row>
    <row r="10" spans="2:13" ht="15" customHeight="1" x14ac:dyDescent="0.1">
      <c r="B10" s="365"/>
      <c r="C10" s="366"/>
      <c r="D10" s="366"/>
      <c r="E10" s="367"/>
      <c r="F10" s="367"/>
      <c r="G10" s="367"/>
      <c r="H10" s="367"/>
      <c r="I10" s="367"/>
      <c r="J10" s="367"/>
      <c r="K10" s="367"/>
      <c r="L10" s="367"/>
      <c r="M10" s="368"/>
    </row>
    <row r="11" spans="2:13" ht="15" customHeight="1" x14ac:dyDescent="0.1">
      <c r="B11" s="365"/>
      <c r="C11" s="366"/>
      <c r="D11" s="366"/>
      <c r="E11" s="367"/>
      <c r="F11" s="367"/>
      <c r="G11" s="367"/>
      <c r="H11" s="367"/>
      <c r="I11" s="367"/>
      <c r="J11" s="367"/>
      <c r="K11" s="367"/>
      <c r="L11" s="367"/>
      <c r="M11" s="368"/>
    </row>
    <row r="12" spans="2:13" ht="15" customHeight="1" x14ac:dyDescent="0.1">
      <c r="B12" s="365">
        <v>3</v>
      </c>
      <c r="C12" s="366"/>
      <c r="D12" s="366"/>
      <c r="E12" s="367"/>
      <c r="F12" s="367"/>
      <c r="G12" s="367"/>
      <c r="H12" s="367"/>
      <c r="I12" s="367"/>
      <c r="J12" s="367"/>
      <c r="K12" s="367"/>
      <c r="L12" s="367"/>
      <c r="M12" s="368"/>
    </row>
    <row r="13" spans="2:13" ht="15" customHeight="1" x14ac:dyDescent="0.1">
      <c r="B13" s="365"/>
      <c r="C13" s="366"/>
      <c r="D13" s="366"/>
      <c r="E13" s="367"/>
      <c r="F13" s="367"/>
      <c r="G13" s="367"/>
      <c r="H13" s="367"/>
      <c r="I13" s="367"/>
      <c r="J13" s="367"/>
      <c r="K13" s="367"/>
      <c r="L13" s="367"/>
      <c r="M13" s="368"/>
    </row>
    <row r="14" spans="2:13" ht="15" customHeight="1" x14ac:dyDescent="0.1">
      <c r="B14" s="365"/>
      <c r="C14" s="366"/>
      <c r="D14" s="366"/>
      <c r="E14" s="367"/>
      <c r="F14" s="367"/>
      <c r="G14" s="367"/>
      <c r="H14" s="367"/>
      <c r="I14" s="367"/>
      <c r="J14" s="367"/>
      <c r="K14" s="367"/>
      <c r="L14" s="367"/>
      <c r="M14" s="368"/>
    </row>
    <row r="15" spans="2:13" ht="15" customHeight="1" x14ac:dyDescent="0.1">
      <c r="B15" s="365">
        <v>4</v>
      </c>
      <c r="C15" s="366"/>
      <c r="D15" s="366"/>
      <c r="E15" s="367"/>
      <c r="F15" s="367"/>
      <c r="G15" s="367"/>
      <c r="H15" s="367"/>
      <c r="I15" s="367"/>
      <c r="J15" s="367"/>
      <c r="K15" s="367"/>
      <c r="L15" s="367"/>
      <c r="M15" s="368"/>
    </row>
    <row r="16" spans="2:13" ht="15" customHeight="1" x14ac:dyDescent="0.1">
      <c r="B16" s="365"/>
      <c r="C16" s="366"/>
      <c r="D16" s="366"/>
      <c r="E16" s="367"/>
      <c r="F16" s="367"/>
      <c r="G16" s="367"/>
      <c r="H16" s="367"/>
      <c r="I16" s="367"/>
      <c r="J16" s="367"/>
      <c r="K16" s="367"/>
      <c r="L16" s="367"/>
      <c r="M16" s="368"/>
    </row>
    <row r="17" spans="2:13" ht="15" customHeight="1" x14ac:dyDescent="0.1">
      <c r="B17" s="365"/>
      <c r="C17" s="366"/>
      <c r="D17" s="366"/>
      <c r="E17" s="367"/>
      <c r="F17" s="367"/>
      <c r="G17" s="367"/>
      <c r="H17" s="367"/>
      <c r="I17" s="367"/>
      <c r="J17" s="367"/>
      <c r="K17" s="367"/>
      <c r="L17" s="367"/>
      <c r="M17" s="368"/>
    </row>
    <row r="18" spans="2:13" ht="15" customHeight="1" x14ac:dyDescent="0.1">
      <c r="B18" s="365">
        <v>5</v>
      </c>
      <c r="C18" s="366"/>
      <c r="D18" s="366"/>
      <c r="E18" s="367"/>
      <c r="F18" s="367"/>
      <c r="G18" s="367"/>
      <c r="H18" s="367"/>
      <c r="I18" s="367"/>
      <c r="J18" s="367"/>
      <c r="K18" s="367"/>
      <c r="L18" s="367"/>
      <c r="M18" s="368"/>
    </row>
    <row r="19" spans="2:13" ht="15" customHeight="1" x14ac:dyDescent="0.1">
      <c r="B19" s="365"/>
      <c r="C19" s="366"/>
      <c r="D19" s="366"/>
      <c r="E19" s="367"/>
      <c r="F19" s="367"/>
      <c r="G19" s="367"/>
      <c r="H19" s="367"/>
      <c r="I19" s="367"/>
      <c r="J19" s="367"/>
      <c r="K19" s="367"/>
      <c r="L19" s="367"/>
      <c r="M19" s="368"/>
    </row>
    <row r="20" spans="2:13" ht="15" customHeight="1" x14ac:dyDescent="0.1">
      <c r="B20" s="365"/>
      <c r="C20" s="366"/>
      <c r="D20" s="366"/>
      <c r="E20" s="367"/>
      <c r="F20" s="367"/>
      <c r="G20" s="367"/>
      <c r="H20" s="367"/>
      <c r="I20" s="367"/>
      <c r="J20" s="367"/>
      <c r="K20" s="367"/>
      <c r="L20" s="367"/>
      <c r="M20" s="368"/>
    </row>
    <row r="21" spans="2:13" ht="15" customHeight="1" x14ac:dyDescent="0.1">
      <c r="B21" s="365">
        <v>6</v>
      </c>
      <c r="C21" s="366"/>
      <c r="D21" s="366"/>
      <c r="E21" s="367"/>
      <c r="F21" s="367"/>
      <c r="G21" s="367"/>
      <c r="H21" s="367"/>
      <c r="I21" s="367"/>
      <c r="J21" s="367"/>
      <c r="K21" s="367"/>
      <c r="L21" s="367"/>
      <c r="M21" s="368"/>
    </row>
    <row r="22" spans="2:13" ht="15" customHeight="1" x14ac:dyDescent="0.1">
      <c r="B22" s="365"/>
      <c r="C22" s="366"/>
      <c r="D22" s="366"/>
      <c r="E22" s="367"/>
      <c r="F22" s="367"/>
      <c r="G22" s="367"/>
      <c r="H22" s="367"/>
      <c r="I22" s="367"/>
      <c r="J22" s="367"/>
      <c r="K22" s="367"/>
      <c r="L22" s="367"/>
      <c r="M22" s="368"/>
    </row>
    <row r="23" spans="2:13" ht="15" customHeight="1" x14ac:dyDescent="0.1">
      <c r="B23" s="365"/>
      <c r="C23" s="366"/>
      <c r="D23" s="366"/>
      <c r="E23" s="367"/>
      <c r="F23" s="367"/>
      <c r="G23" s="367"/>
      <c r="H23" s="367"/>
      <c r="I23" s="367"/>
      <c r="J23" s="367"/>
      <c r="K23" s="367"/>
      <c r="L23" s="367"/>
      <c r="M23" s="368"/>
    </row>
    <row r="24" spans="2:13" ht="15" customHeight="1" x14ac:dyDescent="0.1">
      <c r="B24" s="365">
        <v>7</v>
      </c>
      <c r="C24" s="366"/>
      <c r="D24" s="366"/>
      <c r="E24" s="367"/>
      <c r="F24" s="367"/>
      <c r="G24" s="367"/>
      <c r="H24" s="367"/>
      <c r="I24" s="367"/>
      <c r="J24" s="367"/>
      <c r="K24" s="367"/>
      <c r="L24" s="367"/>
      <c r="M24" s="368"/>
    </row>
    <row r="25" spans="2:13" ht="15" customHeight="1" x14ac:dyDescent="0.1">
      <c r="B25" s="365"/>
      <c r="C25" s="366"/>
      <c r="D25" s="366"/>
      <c r="E25" s="367"/>
      <c r="F25" s="367"/>
      <c r="G25" s="367"/>
      <c r="H25" s="367"/>
      <c r="I25" s="367"/>
      <c r="J25" s="367"/>
      <c r="K25" s="367"/>
      <c r="L25" s="367"/>
      <c r="M25" s="368"/>
    </row>
    <row r="26" spans="2:13" ht="15" customHeight="1" x14ac:dyDescent="0.1">
      <c r="B26" s="365"/>
      <c r="C26" s="366"/>
      <c r="D26" s="366"/>
      <c r="E26" s="367"/>
      <c r="F26" s="367"/>
      <c r="G26" s="367"/>
      <c r="H26" s="367"/>
      <c r="I26" s="367"/>
      <c r="J26" s="367"/>
      <c r="K26" s="367"/>
      <c r="L26" s="367"/>
      <c r="M26" s="368"/>
    </row>
    <row r="27" spans="2:13" ht="15" customHeight="1" x14ac:dyDescent="0.1">
      <c r="B27" s="365">
        <v>8</v>
      </c>
      <c r="C27" s="366"/>
      <c r="D27" s="366"/>
      <c r="E27" s="367"/>
      <c r="F27" s="367"/>
      <c r="G27" s="367"/>
      <c r="H27" s="367"/>
      <c r="I27" s="367"/>
      <c r="J27" s="367"/>
      <c r="K27" s="367"/>
      <c r="L27" s="367"/>
      <c r="M27" s="368"/>
    </row>
    <row r="28" spans="2:13" ht="15" customHeight="1" x14ac:dyDescent="0.1">
      <c r="B28" s="365"/>
      <c r="C28" s="366"/>
      <c r="D28" s="366"/>
      <c r="E28" s="367"/>
      <c r="F28" s="367"/>
      <c r="G28" s="367"/>
      <c r="H28" s="367"/>
      <c r="I28" s="367"/>
      <c r="J28" s="367"/>
      <c r="K28" s="367"/>
      <c r="L28" s="367"/>
      <c r="M28" s="368"/>
    </row>
    <row r="29" spans="2:13" ht="15" customHeight="1" x14ac:dyDescent="0.1">
      <c r="B29" s="365"/>
      <c r="C29" s="366"/>
      <c r="D29" s="366"/>
      <c r="E29" s="367"/>
      <c r="F29" s="367"/>
      <c r="G29" s="367"/>
      <c r="H29" s="367"/>
      <c r="I29" s="367"/>
      <c r="J29" s="367"/>
      <c r="K29" s="367"/>
      <c r="L29" s="367"/>
      <c r="M29" s="368"/>
    </row>
    <row r="30" spans="2:13" ht="15" customHeight="1" x14ac:dyDescent="0.1">
      <c r="B30" s="365">
        <v>9</v>
      </c>
      <c r="C30" s="366"/>
      <c r="D30" s="366"/>
      <c r="E30" s="367"/>
      <c r="F30" s="367"/>
      <c r="G30" s="367"/>
      <c r="H30" s="367"/>
      <c r="I30" s="367"/>
      <c r="J30" s="367"/>
      <c r="K30" s="367"/>
      <c r="L30" s="367"/>
      <c r="M30" s="368"/>
    </row>
    <row r="31" spans="2:13" ht="15" customHeight="1" x14ac:dyDescent="0.1">
      <c r="B31" s="365"/>
      <c r="C31" s="366"/>
      <c r="D31" s="366"/>
      <c r="E31" s="367"/>
      <c r="F31" s="367"/>
      <c r="G31" s="367"/>
      <c r="H31" s="367"/>
      <c r="I31" s="367"/>
      <c r="J31" s="367"/>
      <c r="K31" s="367"/>
      <c r="L31" s="367"/>
      <c r="M31" s="368"/>
    </row>
    <row r="32" spans="2:13" ht="15" customHeight="1" x14ac:dyDescent="0.1">
      <c r="B32" s="365"/>
      <c r="C32" s="366"/>
      <c r="D32" s="366"/>
      <c r="E32" s="367"/>
      <c r="F32" s="367"/>
      <c r="G32" s="367"/>
      <c r="H32" s="367"/>
      <c r="I32" s="367"/>
      <c r="J32" s="367"/>
      <c r="K32" s="367"/>
      <c r="L32" s="367"/>
      <c r="M32" s="368"/>
    </row>
    <row r="33" spans="2:13" ht="15" customHeight="1" x14ac:dyDescent="0.1">
      <c r="B33" s="365">
        <v>10</v>
      </c>
      <c r="C33" s="366"/>
      <c r="D33" s="366"/>
      <c r="E33" s="367"/>
      <c r="F33" s="367"/>
      <c r="G33" s="367"/>
      <c r="H33" s="367"/>
      <c r="I33" s="367"/>
      <c r="J33" s="367"/>
      <c r="K33" s="367"/>
      <c r="L33" s="367"/>
      <c r="M33" s="368"/>
    </row>
    <row r="34" spans="2:13" ht="15" customHeight="1" x14ac:dyDescent="0.1">
      <c r="B34" s="365"/>
      <c r="C34" s="366"/>
      <c r="D34" s="366"/>
      <c r="E34" s="367"/>
      <c r="F34" s="367"/>
      <c r="G34" s="367"/>
      <c r="H34" s="367"/>
      <c r="I34" s="367"/>
      <c r="J34" s="367"/>
      <c r="K34" s="367"/>
      <c r="L34" s="367"/>
      <c r="M34" s="368"/>
    </row>
    <row r="35" spans="2:13" ht="15" customHeight="1" x14ac:dyDescent="0.1">
      <c r="B35" s="365"/>
      <c r="C35" s="366"/>
      <c r="D35" s="366"/>
      <c r="E35" s="367"/>
      <c r="F35" s="367"/>
      <c r="G35" s="367"/>
      <c r="H35" s="367"/>
      <c r="I35" s="367"/>
      <c r="J35" s="367"/>
      <c r="K35" s="367"/>
      <c r="L35" s="367"/>
      <c r="M35" s="368"/>
    </row>
    <row r="36" spans="2:13" ht="15" customHeight="1" x14ac:dyDescent="0.1">
      <c r="B36" s="365">
        <v>11</v>
      </c>
      <c r="C36" s="366"/>
      <c r="D36" s="366"/>
      <c r="E36" s="367"/>
      <c r="F36" s="367"/>
      <c r="G36" s="367"/>
      <c r="H36" s="367"/>
      <c r="I36" s="367"/>
      <c r="J36" s="367"/>
      <c r="K36" s="367"/>
      <c r="L36" s="367"/>
      <c r="M36" s="368"/>
    </row>
    <row r="37" spans="2:13" ht="15" customHeight="1" x14ac:dyDescent="0.1">
      <c r="B37" s="365"/>
      <c r="C37" s="366"/>
      <c r="D37" s="366"/>
      <c r="E37" s="367"/>
      <c r="F37" s="367"/>
      <c r="G37" s="367"/>
      <c r="H37" s="367"/>
      <c r="I37" s="367"/>
      <c r="J37" s="367"/>
      <c r="K37" s="367"/>
      <c r="L37" s="367"/>
      <c r="M37" s="368"/>
    </row>
    <row r="38" spans="2:13" ht="15" customHeight="1" x14ac:dyDescent="0.1">
      <c r="B38" s="365"/>
      <c r="C38" s="366"/>
      <c r="D38" s="366"/>
      <c r="E38" s="367"/>
      <c r="F38" s="367"/>
      <c r="G38" s="367"/>
      <c r="H38" s="367"/>
      <c r="I38" s="367"/>
      <c r="J38" s="367"/>
      <c r="K38" s="367"/>
      <c r="L38" s="367"/>
      <c r="M38" s="368"/>
    </row>
    <row r="39" spans="2:13" ht="15" customHeight="1" x14ac:dyDescent="0.1">
      <c r="B39" s="365">
        <v>12</v>
      </c>
      <c r="C39" s="366"/>
      <c r="D39" s="366"/>
      <c r="E39" s="367"/>
      <c r="F39" s="367"/>
      <c r="G39" s="367"/>
      <c r="H39" s="367"/>
      <c r="I39" s="367"/>
      <c r="J39" s="367"/>
      <c r="K39" s="367"/>
      <c r="L39" s="367"/>
      <c r="M39" s="368"/>
    </row>
    <row r="40" spans="2:13" ht="15" customHeight="1" x14ac:dyDescent="0.1">
      <c r="B40" s="365"/>
      <c r="C40" s="366"/>
      <c r="D40" s="366"/>
      <c r="E40" s="367"/>
      <c r="F40" s="367"/>
      <c r="G40" s="367"/>
      <c r="H40" s="367"/>
      <c r="I40" s="367"/>
      <c r="J40" s="367"/>
      <c r="K40" s="367"/>
      <c r="L40" s="367"/>
      <c r="M40" s="368"/>
    </row>
    <row r="41" spans="2:13" ht="15" customHeight="1" x14ac:dyDescent="0.1">
      <c r="B41" s="365"/>
      <c r="C41" s="366"/>
      <c r="D41" s="366"/>
      <c r="E41" s="367"/>
      <c r="F41" s="367"/>
      <c r="G41" s="367"/>
      <c r="H41" s="367"/>
      <c r="I41" s="367"/>
      <c r="J41" s="367"/>
      <c r="K41" s="367"/>
      <c r="L41" s="367"/>
      <c r="M41" s="368"/>
    </row>
    <row r="42" spans="2:13" ht="15" customHeight="1" x14ac:dyDescent="0.1">
      <c r="B42" s="365">
        <v>13</v>
      </c>
      <c r="C42" s="366"/>
      <c r="D42" s="366"/>
      <c r="E42" s="367" t="s">
        <v>108</v>
      </c>
      <c r="F42" s="367"/>
      <c r="G42" s="367"/>
      <c r="H42" s="367"/>
      <c r="I42" s="367"/>
      <c r="J42" s="367"/>
      <c r="K42" s="367"/>
      <c r="L42" s="367"/>
      <c r="M42" s="368"/>
    </row>
    <row r="43" spans="2:13" ht="15" customHeight="1" x14ac:dyDescent="0.1">
      <c r="B43" s="365"/>
      <c r="C43" s="366"/>
      <c r="D43" s="366"/>
      <c r="E43" s="367"/>
      <c r="F43" s="367"/>
      <c r="G43" s="367"/>
      <c r="H43" s="367"/>
      <c r="I43" s="367"/>
      <c r="J43" s="367"/>
      <c r="K43" s="367"/>
      <c r="L43" s="367"/>
      <c r="M43" s="368"/>
    </row>
    <row r="44" spans="2:13" ht="15" customHeight="1" x14ac:dyDescent="0.1">
      <c r="B44" s="365"/>
      <c r="C44" s="366"/>
      <c r="D44" s="366"/>
      <c r="E44" s="367"/>
      <c r="F44" s="367"/>
      <c r="G44" s="367"/>
      <c r="H44" s="367"/>
      <c r="I44" s="367"/>
      <c r="J44" s="367"/>
      <c r="K44" s="367"/>
      <c r="L44" s="367"/>
      <c r="M44" s="368"/>
    </row>
    <row r="45" spans="2:13" ht="15" customHeight="1" x14ac:dyDescent="0.1">
      <c r="B45" s="365"/>
      <c r="C45" s="366"/>
      <c r="D45" s="366"/>
      <c r="E45" s="367"/>
      <c r="F45" s="367"/>
      <c r="G45" s="367"/>
      <c r="H45" s="367"/>
      <c r="I45" s="367"/>
      <c r="J45" s="367"/>
      <c r="K45" s="367"/>
      <c r="L45" s="367"/>
      <c r="M45" s="368"/>
    </row>
    <row r="46" spans="2:13" ht="15" customHeight="1" x14ac:dyDescent="0.1">
      <c r="B46" s="365"/>
      <c r="C46" s="366"/>
      <c r="D46" s="366"/>
      <c r="E46" s="367"/>
      <c r="F46" s="367"/>
      <c r="G46" s="367"/>
      <c r="H46" s="367"/>
      <c r="I46" s="367"/>
      <c r="J46" s="367"/>
      <c r="K46" s="367"/>
      <c r="L46" s="367"/>
      <c r="M46" s="368"/>
    </row>
    <row r="47" spans="2:13" ht="15" customHeight="1" x14ac:dyDescent="0.1">
      <c r="B47" s="365"/>
      <c r="C47" s="366"/>
      <c r="D47" s="366"/>
      <c r="E47" s="367"/>
      <c r="F47" s="367"/>
      <c r="G47" s="367"/>
      <c r="H47" s="367"/>
      <c r="I47" s="367"/>
      <c r="J47" s="367"/>
      <c r="K47" s="367"/>
      <c r="L47" s="367"/>
      <c r="M47" s="368"/>
    </row>
    <row r="48" spans="2:13" ht="15" customHeight="1" x14ac:dyDescent="0.1">
      <c r="B48" s="365"/>
      <c r="C48" s="366"/>
      <c r="D48" s="366"/>
      <c r="E48" s="367"/>
      <c r="F48" s="367"/>
      <c r="G48" s="367"/>
      <c r="H48" s="367"/>
      <c r="I48" s="367"/>
      <c r="J48" s="367"/>
      <c r="K48" s="367"/>
      <c r="L48" s="367"/>
      <c r="M48" s="368"/>
    </row>
    <row r="49" spans="2:13" ht="15" customHeight="1" x14ac:dyDescent="0.1">
      <c r="B49" s="365"/>
      <c r="C49" s="366"/>
      <c r="D49" s="366"/>
      <c r="E49" s="367"/>
      <c r="F49" s="367"/>
      <c r="G49" s="367"/>
      <c r="H49" s="367"/>
      <c r="I49" s="367"/>
      <c r="J49" s="367"/>
      <c r="K49" s="367"/>
      <c r="L49" s="367"/>
      <c r="M49" s="368"/>
    </row>
    <row r="50" spans="2:13" ht="15" customHeight="1" thickBot="1" x14ac:dyDescent="0.15">
      <c r="B50" s="373"/>
      <c r="C50" s="374"/>
      <c r="D50" s="374"/>
      <c r="E50" s="375"/>
      <c r="F50" s="375"/>
      <c r="G50" s="375"/>
      <c r="H50" s="375"/>
      <c r="I50" s="375"/>
      <c r="J50" s="375"/>
      <c r="K50" s="375"/>
      <c r="L50" s="375"/>
      <c r="M50" s="376"/>
    </row>
  </sheetData>
  <mergeCells count="31">
    <mergeCell ref="B45:D47"/>
    <mergeCell ref="E45:M47"/>
    <mergeCell ref="B48:D50"/>
    <mergeCell ref="E48:M50"/>
    <mergeCell ref="B42:D44"/>
    <mergeCell ref="E42:M44"/>
    <mergeCell ref="B30:D32"/>
    <mergeCell ref="B21:D23"/>
    <mergeCell ref="B39:D41"/>
    <mergeCell ref="E39:M41"/>
    <mergeCell ref="E30:M32"/>
    <mergeCell ref="B33:D35"/>
    <mergeCell ref="E33:M35"/>
    <mergeCell ref="B36:D38"/>
    <mergeCell ref="E36:M38"/>
    <mergeCell ref="E21:M23"/>
    <mergeCell ref="B24:D26"/>
    <mergeCell ref="E24:M26"/>
    <mergeCell ref="B27:D29"/>
    <mergeCell ref="E27:M29"/>
    <mergeCell ref="B2:M5"/>
    <mergeCell ref="B15:D17"/>
    <mergeCell ref="E15:M17"/>
    <mergeCell ref="B18:D20"/>
    <mergeCell ref="E18:M20"/>
    <mergeCell ref="B6:D8"/>
    <mergeCell ref="E6:M8"/>
    <mergeCell ref="B9:D11"/>
    <mergeCell ref="E9:M11"/>
    <mergeCell ref="B12:D14"/>
    <mergeCell ref="E12:M14"/>
  </mergeCells>
  <phoneticPr fontId="2"/>
  <printOptions horizontalCentered="1"/>
  <pageMargins left="0.6692913385826772" right="0.55118110236220474" top="0.62992125984251968" bottom="0.55118110236220474" header="0.51181102362204722" footer="0.59055118110236227"/>
  <pageSetup paperSize="9" fitToWidth="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01DC-2F0B-4BCE-AB21-AA51CC398884}">
  <dimension ref="A1:F48"/>
  <sheetViews>
    <sheetView topLeftCell="A16" workbookViewId="0">
      <selection activeCell="I25" sqref="I25"/>
    </sheetView>
  </sheetViews>
  <sheetFormatPr defaultRowHeight="13.5" x14ac:dyDescent="0.1"/>
  <cols>
    <col min="1" max="1" width="11.31640625" customWidth="1"/>
    <col min="5" max="5" width="13.76953125" customWidth="1"/>
  </cols>
  <sheetData>
    <row r="1" spans="1:6" x14ac:dyDescent="0.1">
      <c r="A1" t="s">
        <v>141</v>
      </c>
    </row>
    <row r="2" spans="1:6" x14ac:dyDescent="0.1">
      <c r="A2" s="10" t="s">
        <v>7</v>
      </c>
      <c r="B2" s="23">
        <v>0.41666666666666669</v>
      </c>
    </row>
    <row r="3" spans="1:6" x14ac:dyDescent="0.1">
      <c r="A3" s="10" t="s">
        <v>119</v>
      </c>
      <c r="B3" s="23">
        <v>0.38194444444444442</v>
      </c>
    </row>
    <row r="4" spans="1:6" x14ac:dyDescent="0.1">
      <c r="B4" s="24"/>
    </row>
    <row r="5" spans="1:6" x14ac:dyDescent="0.1">
      <c r="A5" s="10" t="s">
        <v>120</v>
      </c>
      <c r="B5" s="25" t="s">
        <v>121</v>
      </c>
      <c r="C5" s="25" t="s">
        <v>122</v>
      </c>
      <c r="D5" s="25" t="s">
        <v>123</v>
      </c>
      <c r="E5" s="377" t="s">
        <v>124</v>
      </c>
    </row>
    <row r="6" spans="1:6" x14ac:dyDescent="0.1">
      <c r="A6" s="10" t="s">
        <v>125</v>
      </c>
      <c r="B6" s="26">
        <v>50</v>
      </c>
      <c r="C6" s="26">
        <v>45</v>
      </c>
      <c r="D6" s="26">
        <v>40</v>
      </c>
      <c r="E6" s="378"/>
    </row>
    <row r="7" spans="1:6" x14ac:dyDescent="0.1">
      <c r="A7" s="10" t="s">
        <v>33</v>
      </c>
      <c r="B7" s="27">
        <f>B2</f>
        <v>0.41666666666666669</v>
      </c>
      <c r="C7" s="27">
        <f>B2</f>
        <v>0.41666666666666669</v>
      </c>
      <c r="D7" s="27">
        <f>B2</f>
        <v>0.41666666666666669</v>
      </c>
      <c r="E7" s="28"/>
    </row>
    <row r="8" spans="1:6" x14ac:dyDescent="0.1">
      <c r="A8" s="10" t="s">
        <v>34</v>
      </c>
      <c r="B8" s="27">
        <f>IF(E8="",(SUM(B7,(TIME(0,$B$6,0)))),(SUM(B7,(TIME(0,E8,0)))))</f>
        <v>0.4513888888888889</v>
      </c>
      <c r="C8" s="27">
        <f>IF(E8="",(SUM(C7,(TIME(0,$C$6,0)))),(SUM(C7,(TIME(0,E8,0)))))</f>
        <v>0.44791666666666669</v>
      </c>
      <c r="D8" s="27">
        <f>IF(E8="",(SUM(D7,(TIME(0,$D$6,0)))),(SUM(D7,(TIME(0,E8,0)))))</f>
        <v>0.44444444444444448</v>
      </c>
      <c r="E8" s="28"/>
    </row>
    <row r="9" spans="1:6" x14ac:dyDescent="0.1">
      <c r="A9" s="10" t="s">
        <v>35</v>
      </c>
      <c r="B9" s="27">
        <f t="shared" ref="B9:B19" si="0">IF(E9="",(SUM(B8,(TIME(0,$B$6,0)))),(SUM(B8,(TIME(0,E9,0)))))</f>
        <v>0.4861111111111111</v>
      </c>
      <c r="C9" s="27">
        <f t="shared" ref="C9:C19" si="1">IF(E9="",(SUM(C8,(TIME(0,$C$6,0)))),(SUM(C8,(TIME(0,E9,0)))))</f>
        <v>0.47916666666666669</v>
      </c>
      <c r="D9" s="27">
        <f t="shared" ref="D9:D19" si="2">IF(E9="",(SUM(D8,(TIME(0,$D$6,0)))),(SUM(D8,(TIME(0,E9,0)))))</f>
        <v>0.47222222222222227</v>
      </c>
      <c r="E9" s="28"/>
    </row>
    <row r="10" spans="1:6" x14ac:dyDescent="0.1">
      <c r="A10" s="10" t="s">
        <v>36</v>
      </c>
      <c r="B10" s="27">
        <f t="shared" si="0"/>
        <v>0.52083333333333337</v>
      </c>
      <c r="C10" s="27">
        <f t="shared" si="1"/>
        <v>0.51041666666666674</v>
      </c>
      <c r="D10" s="27">
        <f t="shared" si="2"/>
        <v>0.5</v>
      </c>
      <c r="E10" s="28"/>
    </row>
    <row r="11" spans="1:6" x14ac:dyDescent="0.1">
      <c r="A11" s="10" t="s">
        <v>37</v>
      </c>
      <c r="B11" s="27">
        <f t="shared" si="0"/>
        <v>0.55555555555555558</v>
      </c>
      <c r="C11" s="27">
        <f t="shared" si="1"/>
        <v>0.54166666666666674</v>
      </c>
      <c r="D11" s="27">
        <f t="shared" si="2"/>
        <v>0.52777777777777779</v>
      </c>
      <c r="E11" s="28"/>
    </row>
    <row r="12" spans="1:6" x14ac:dyDescent="0.1">
      <c r="A12" s="10" t="s">
        <v>38</v>
      </c>
      <c r="B12" s="27">
        <f t="shared" si="0"/>
        <v>0.59027777777777779</v>
      </c>
      <c r="C12" s="27">
        <f t="shared" si="1"/>
        <v>0.57291666666666674</v>
      </c>
      <c r="D12" s="27">
        <f t="shared" si="2"/>
        <v>0.55555555555555558</v>
      </c>
      <c r="E12" s="28"/>
    </row>
    <row r="13" spans="1:6" x14ac:dyDescent="0.1">
      <c r="A13" s="10" t="s">
        <v>39</v>
      </c>
      <c r="B13" s="27">
        <f t="shared" si="0"/>
        <v>0.625</v>
      </c>
      <c r="C13" s="27">
        <f t="shared" si="1"/>
        <v>0.60416666666666674</v>
      </c>
      <c r="D13" s="27">
        <f t="shared" si="2"/>
        <v>0.58333333333333337</v>
      </c>
      <c r="E13" s="28"/>
    </row>
    <row r="14" spans="1:6" x14ac:dyDescent="0.1">
      <c r="A14" s="10" t="s">
        <v>40</v>
      </c>
      <c r="B14" s="27">
        <f t="shared" si="0"/>
        <v>0.65972222222222221</v>
      </c>
      <c r="C14" s="27">
        <f t="shared" si="1"/>
        <v>0.63541666666666674</v>
      </c>
      <c r="D14" s="27">
        <f t="shared" si="2"/>
        <v>0.61111111111111116</v>
      </c>
      <c r="E14" s="28"/>
      <c r="F14" t="s">
        <v>136</v>
      </c>
    </row>
    <row r="15" spans="1:6" x14ac:dyDescent="0.1">
      <c r="A15" s="10" t="s">
        <v>98</v>
      </c>
      <c r="B15" s="29">
        <f t="shared" si="0"/>
        <v>0.69444444444444442</v>
      </c>
      <c r="C15" s="27">
        <f t="shared" si="1"/>
        <v>0.66666666666666674</v>
      </c>
      <c r="D15" s="27">
        <f t="shared" si="2"/>
        <v>0.63888888888888895</v>
      </c>
      <c r="E15" s="28"/>
      <c r="F15" t="s">
        <v>137</v>
      </c>
    </row>
    <row r="16" spans="1:6" x14ac:dyDescent="0.1">
      <c r="A16" s="10" t="s">
        <v>99</v>
      </c>
      <c r="B16" s="29">
        <f t="shared" si="0"/>
        <v>0.72916666666666663</v>
      </c>
      <c r="C16" s="29">
        <f t="shared" si="1"/>
        <v>0.69791666666666674</v>
      </c>
      <c r="D16" s="27">
        <f t="shared" si="2"/>
        <v>0.66666666666666674</v>
      </c>
      <c r="E16" s="28"/>
    </row>
    <row r="17" spans="1:5" x14ac:dyDescent="0.1">
      <c r="A17" s="10" t="s">
        <v>126</v>
      </c>
      <c r="B17" s="29">
        <f t="shared" si="0"/>
        <v>0.76388888888888884</v>
      </c>
      <c r="C17" s="29">
        <f t="shared" si="1"/>
        <v>0.72916666666666674</v>
      </c>
      <c r="D17" s="29">
        <f t="shared" si="2"/>
        <v>0.69444444444444453</v>
      </c>
      <c r="E17" s="28"/>
    </row>
    <row r="18" spans="1:5" x14ac:dyDescent="0.1">
      <c r="A18" s="10" t="s">
        <v>127</v>
      </c>
      <c r="B18" s="29">
        <f t="shared" si="0"/>
        <v>0.79861111111111105</v>
      </c>
      <c r="C18" s="29">
        <f t="shared" si="1"/>
        <v>0.76041666666666674</v>
      </c>
      <c r="D18" s="29">
        <f t="shared" si="2"/>
        <v>0.72222222222222232</v>
      </c>
      <c r="E18" s="28"/>
    </row>
    <row r="19" spans="1:5" x14ac:dyDescent="0.1">
      <c r="A19" s="10" t="s">
        <v>128</v>
      </c>
      <c r="B19" s="29">
        <f t="shared" si="0"/>
        <v>0.83333333333333326</v>
      </c>
      <c r="C19" s="29">
        <f t="shared" si="1"/>
        <v>0.79166666666666674</v>
      </c>
      <c r="D19" s="29">
        <f t="shared" si="2"/>
        <v>0.75000000000000011</v>
      </c>
      <c r="E19" s="28"/>
    </row>
    <row r="20" spans="1:5" x14ac:dyDescent="0.1">
      <c r="A20" s="10" t="s">
        <v>129</v>
      </c>
      <c r="B20" s="28" t="s">
        <v>130</v>
      </c>
      <c r="C20" s="28" t="s">
        <v>131</v>
      </c>
      <c r="D20" s="28" t="s">
        <v>132</v>
      </c>
      <c r="E20" s="28"/>
    </row>
    <row r="21" spans="1:5" x14ac:dyDescent="0.1">
      <c r="B21" s="5"/>
      <c r="C21" t="s">
        <v>133</v>
      </c>
    </row>
    <row r="22" spans="1:5" x14ac:dyDescent="0.1">
      <c r="B22" s="30"/>
      <c r="C22" t="s">
        <v>134</v>
      </c>
    </row>
    <row r="23" spans="1:5" x14ac:dyDescent="0.1">
      <c r="B23" s="31"/>
      <c r="C23" t="s">
        <v>135</v>
      </c>
    </row>
    <row r="26" spans="1:5" x14ac:dyDescent="0.1">
      <c r="A26" t="s">
        <v>142</v>
      </c>
    </row>
    <row r="27" spans="1:5" x14ac:dyDescent="0.1">
      <c r="A27" s="10" t="s">
        <v>7</v>
      </c>
      <c r="B27" s="23">
        <v>0.4375</v>
      </c>
    </row>
    <row r="28" spans="1:5" x14ac:dyDescent="0.1">
      <c r="A28" s="10" t="s">
        <v>119</v>
      </c>
      <c r="B28" s="23">
        <v>0.40277777777777779</v>
      </c>
    </row>
    <row r="29" spans="1:5" x14ac:dyDescent="0.1">
      <c r="B29" s="24"/>
    </row>
    <row r="30" spans="1:5" x14ac:dyDescent="0.1">
      <c r="A30" s="10" t="s">
        <v>120</v>
      </c>
      <c r="B30" s="25" t="s">
        <v>121</v>
      </c>
      <c r="C30" s="25" t="s">
        <v>122</v>
      </c>
      <c r="D30" s="25" t="s">
        <v>123</v>
      </c>
      <c r="E30" s="377" t="s">
        <v>124</v>
      </c>
    </row>
    <row r="31" spans="1:5" x14ac:dyDescent="0.1">
      <c r="A31" s="10" t="s">
        <v>125</v>
      </c>
      <c r="B31" s="26">
        <v>60</v>
      </c>
      <c r="C31" s="26">
        <v>50</v>
      </c>
      <c r="D31" s="26">
        <v>45</v>
      </c>
      <c r="E31" s="378"/>
    </row>
    <row r="32" spans="1:5" x14ac:dyDescent="0.1">
      <c r="A32" s="10" t="s">
        <v>33</v>
      </c>
      <c r="B32" s="27">
        <f>B27</f>
        <v>0.4375</v>
      </c>
      <c r="C32" s="27">
        <f>B27</f>
        <v>0.4375</v>
      </c>
      <c r="D32" s="27">
        <f>B27</f>
        <v>0.4375</v>
      </c>
      <c r="E32" s="28"/>
    </row>
    <row r="33" spans="1:5" x14ac:dyDescent="0.1">
      <c r="A33" s="10" t="s">
        <v>34</v>
      </c>
      <c r="B33" s="27">
        <f>IF(E33="",(SUM(B32,(TIME(0,$B$31,0)))),(SUM(B32,(TIME(0,E33,0)))))</f>
        <v>0.47916666666666669</v>
      </c>
      <c r="C33" s="27">
        <f>IF(E33="",(SUM(C32,(TIME(0,$C$31,0)))),(SUM(C32,(TIME(0,E33,0)))))</f>
        <v>0.47222222222222221</v>
      </c>
      <c r="D33" s="27">
        <f>IF(E33="",(SUM(D32,(TIME(0,$D$31,0)))),(SUM(D32,(TIME(0,E33,0)))))</f>
        <v>0.46875</v>
      </c>
      <c r="E33" s="28"/>
    </row>
    <row r="34" spans="1:5" x14ac:dyDescent="0.1">
      <c r="A34" s="10" t="s">
        <v>35</v>
      </c>
      <c r="B34" s="27">
        <f t="shared" ref="B34:B44" si="3">IF(E34="",(SUM(B33,(TIME(0,$B$31,0)))),(SUM(B33,(TIME(0,E34,0)))))</f>
        <v>0.52083333333333337</v>
      </c>
      <c r="C34" s="27">
        <f t="shared" ref="C34:C44" si="4">IF(E34="",(SUM(C33,(TIME(0,$C$31,0)))),(SUM(C33,(TIME(0,E34,0)))))</f>
        <v>0.50694444444444442</v>
      </c>
      <c r="D34" s="27">
        <f t="shared" ref="D34:D41" si="5">IF(E34="",(SUM(D33,(TIME(0,$D$31,0)))),(SUM(D33,(TIME(0,E34,0)))))</f>
        <v>0.5</v>
      </c>
      <c r="E34" s="28"/>
    </row>
    <row r="35" spans="1:5" x14ac:dyDescent="0.1">
      <c r="A35" s="10" t="s">
        <v>36</v>
      </c>
      <c r="B35" s="27">
        <f t="shared" si="3"/>
        <v>0.5625</v>
      </c>
      <c r="C35" s="27">
        <f t="shared" si="4"/>
        <v>0.54166666666666663</v>
      </c>
      <c r="D35" s="27">
        <f t="shared" si="5"/>
        <v>0.53125</v>
      </c>
      <c r="E35" s="28"/>
    </row>
    <row r="36" spans="1:5" x14ac:dyDescent="0.1">
      <c r="A36" s="10" t="s">
        <v>37</v>
      </c>
      <c r="B36" s="27">
        <f t="shared" si="3"/>
        <v>0.60416666666666663</v>
      </c>
      <c r="C36" s="27">
        <f t="shared" si="4"/>
        <v>0.57638888888888884</v>
      </c>
      <c r="D36" s="27">
        <f t="shared" si="5"/>
        <v>0.5625</v>
      </c>
      <c r="E36" s="28"/>
    </row>
    <row r="37" spans="1:5" x14ac:dyDescent="0.1">
      <c r="A37" s="10" t="s">
        <v>38</v>
      </c>
      <c r="B37" s="27">
        <f t="shared" si="3"/>
        <v>0.64583333333333326</v>
      </c>
      <c r="C37" s="27">
        <f t="shared" si="4"/>
        <v>0.61111111111111105</v>
      </c>
      <c r="D37" s="27">
        <f t="shared" si="5"/>
        <v>0.59375</v>
      </c>
      <c r="E37" s="28"/>
    </row>
    <row r="38" spans="1:5" x14ac:dyDescent="0.1">
      <c r="A38" s="10" t="s">
        <v>39</v>
      </c>
      <c r="B38" s="27">
        <f t="shared" si="3"/>
        <v>0.68749999999999989</v>
      </c>
      <c r="C38" s="27">
        <f t="shared" si="4"/>
        <v>0.64583333333333326</v>
      </c>
      <c r="D38" s="27">
        <f t="shared" si="5"/>
        <v>0.625</v>
      </c>
      <c r="E38" s="28"/>
    </row>
    <row r="39" spans="1:5" x14ac:dyDescent="0.1">
      <c r="A39" s="10" t="s">
        <v>40</v>
      </c>
      <c r="B39" s="29">
        <f t="shared" si="3"/>
        <v>0.72916666666666652</v>
      </c>
      <c r="C39" s="27">
        <f t="shared" si="4"/>
        <v>0.68055555555555547</v>
      </c>
      <c r="D39" s="27">
        <f t="shared" si="5"/>
        <v>0.65625</v>
      </c>
      <c r="E39" s="28"/>
    </row>
    <row r="40" spans="1:5" x14ac:dyDescent="0.1">
      <c r="A40" s="10" t="s">
        <v>98</v>
      </c>
      <c r="B40" s="29">
        <f t="shared" si="3"/>
        <v>0.77083333333333315</v>
      </c>
      <c r="C40" s="29">
        <f t="shared" si="4"/>
        <v>0.71527777777777768</v>
      </c>
      <c r="D40" s="27">
        <f t="shared" si="5"/>
        <v>0.6875</v>
      </c>
      <c r="E40" s="28"/>
    </row>
    <row r="41" spans="1:5" x14ac:dyDescent="0.1">
      <c r="A41" s="10" t="s">
        <v>99</v>
      </c>
      <c r="B41" s="29">
        <f t="shared" si="3"/>
        <v>0.81249999999999978</v>
      </c>
      <c r="C41" s="29">
        <f t="shared" si="4"/>
        <v>0.74999999999999989</v>
      </c>
      <c r="D41" s="29">
        <f t="shared" si="5"/>
        <v>0.71875</v>
      </c>
      <c r="E41" s="28"/>
    </row>
    <row r="42" spans="1:5" x14ac:dyDescent="0.1">
      <c r="A42" s="10" t="s">
        <v>126</v>
      </c>
      <c r="B42" s="29">
        <f t="shared" si="3"/>
        <v>0.85416666666666641</v>
      </c>
      <c r="C42" s="29">
        <f t="shared" si="4"/>
        <v>0.7847222222222221</v>
      </c>
      <c r="D42" s="29">
        <f>IF(E42="",(SUM(D41,(TIME(0,$D$6,0)))),(SUM(D41,(TIME(0,E42,0)))))</f>
        <v>0.74652777777777779</v>
      </c>
      <c r="E42" s="28"/>
    </row>
    <row r="43" spans="1:5" x14ac:dyDescent="0.1">
      <c r="A43" s="10" t="s">
        <v>127</v>
      </c>
      <c r="B43" s="29">
        <f t="shared" si="3"/>
        <v>0.89583333333333304</v>
      </c>
      <c r="C43" s="29">
        <f t="shared" si="4"/>
        <v>0.81944444444444431</v>
      </c>
      <c r="D43" s="29">
        <f>IF(E43="",(SUM(D42,(TIME(0,$D$6,0)))),(SUM(D42,(TIME(0,E43,0)))))</f>
        <v>0.77430555555555558</v>
      </c>
      <c r="E43" s="28"/>
    </row>
    <row r="44" spans="1:5" x14ac:dyDescent="0.1">
      <c r="A44" s="10" t="s">
        <v>128</v>
      </c>
      <c r="B44" s="29">
        <f t="shared" si="3"/>
        <v>0.93749999999999967</v>
      </c>
      <c r="C44" s="29">
        <f t="shared" si="4"/>
        <v>0.85416666666666652</v>
      </c>
      <c r="D44" s="29">
        <f>IF(E44="",(SUM(D43,(TIME(0,$D$6,0)))),(SUM(D43,(TIME(0,E44,0)))))</f>
        <v>0.80208333333333337</v>
      </c>
      <c r="E44" s="28"/>
    </row>
    <row r="45" spans="1:5" x14ac:dyDescent="0.1">
      <c r="A45" s="10" t="s">
        <v>129</v>
      </c>
      <c r="B45" s="28" t="s">
        <v>130</v>
      </c>
      <c r="C45" s="28" t="s">
        <v>131</v>
      </c>
      <c r="D45" s="28" t="s">
        <v>132</v>
      </c>
      <c r="E45" s="28"/>
    </row>
    <row r="46" spans="1:5" x14ac:dyDescent="0.1">
      <c r="B46" s="5"/>
      <c r="C46" t="s">
        <v>133</v>
      </c>
    </row>
    <row r="47" spans="1:5" x14ac:dyDescent="0.1">
      <c r="B47" s="30"/>
      <c r="C47" t="s">
        <v>134</v>
      </c>
    </row>
    <row r="48" spans="1:5" x14ac:dyDescent="0.1">
      <c r="B48" s="31"/>
      <c r="C48" t="s">
        <v>135</v>
      </c>
    </row>
  </sheetData>
  <mergeCells count="2">
    <mergeCell ref="E5:E6"/>
    <mergeCell ref="E30:E3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リスト</vt:lpstr>
      <vt:lpstr>大会要領</vt:lpstr>
      <vt:lpstr>トーナメント表</vt:lpstr>
      <vt:lpstr>日程</vt:lpstr>
      <vt:lpstr>最終順位</vt:lpstr>
      <vt:lpstr>ハーフの試合時間計算</vt:lpstr>
      <vt:lpstr>トーナメント表!Print_Area</vt:lpstr>
      <vt:lpstr>最終順位!Print_Area</vt:lpstr>
      <vt:lpstr>大会要領!Print_Area</vt:lpstr>
      <vt:lpstr>日程!Print_Area</vt:lpstr>
      <vt:lpstr>試合</vt:lpstr>
      <vt:lpstr>大会日程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隆司 上野</cp:lastModifiedBy>
  <cp:lastPrinted>2024-12-01T13:13:13Z</cp:lastPrinted>
  <dcterms:created xsi:type="dcterms:W3CDTF">2005-08-07T11:48:12Z</dcterms:created>
  <dcterms:modified xsi:type="dcterms:W3CDTF">2024-12-02T13:20:30Z</dcterms:modified>
</cp:coreProperties>
</file>